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1.xml" ContentType="application/vnd.openxmlformats-officedocument.drawing+xml"/>
  <Override PartName="/xl/tables/table9.xml" ContentType="application/vnd.openxmlformats-officedocument.spreadsheetml.table+xml"/>
  <Override PartName="/xl/pivotTables/pivotTable1.xml" ContentType="application/vnd.openxmlformats-officedocument.spreadsheetml.pivot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3"/>
  <workbookPr hidePivotFieldList="1"/>
  <mc:AlternateContent xmlns:mc="http://schemas.openxmlformats.org/markup-compatibility/2006">
    <mc:Choice Requires="x15">
      <x15ac:absPath xmlns:x15ac="http://schemas.microsoft.com/office/spreadsheetml/2010/11/ac" url="/Users/Isaac/OneDrive - Generalitat de Catalunya/Doc pressupostos 2018/"/>
    </mc:Choice>
  </mc:AlternateContent>
  <xr:revisionPtr revIDLastSave="113" documentId="11_7C303E906CD34FD2136BAB059393F471A2D50EC6" xr6:coauthVersionLast="33" xr6:coauthVersionMax="33" xr10:uidLastSave="{EC2AC6B7-505C-9F42-876B-A579549E7AD3}"/>
  <bookViews>
    <workbookView xWindow="1460" yWindow="2180" windowWidth="22500" windowHeight="14400" tabRatio="500" activeTab="2" xr2:uid="{00000000-000D-0000-FFFF-FFFF00000000}"/>
  </bookViews>
  <sheets>
    <sheet name="INGRESSOS" sheetId="11" r:id="rId1"/>
    <sheet name="DESPESES" sheetId="12" r:id="rId2"/>
    <sheet name="DESPESES DINÀMIC" sheetId="16" r:id="rId3"/>
    <sheet name="Inversions" sheetId="15" r:id="rId4"/>
  </sheets>
  <calcPr calcId="179017"/>
  <pivotCaches>
    <pivotCache cacheId="220" r:id="rId5"/>
  </pivotCaches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974" i="12" l="1"/>
  <c r="H973" i="12"/>
  <c r="G88" i="11" l="1"/>
  <c r="G68" i="11"/>
  <c r="G64" i="11"/>
  <c r="G38" i="11"/>
  <c r="G42" i="11"/>
  <c r="G46" i="11"/>
  <c r="G50" i="11"/>
  <c r="G24" i="11"/>
  <c r="G6" i="11"/>
  <c r="F115" i="11"/>
  <c r="F114" i="11"/>
  <c r="F113" i="11"/>
  <c r="F107" i="11"/>
  <c r="F96" i="11"/>
  <c r="F97" i="11"/>
  <c r="F98" i="11"/>
  <c r="F99" i="11"/>
  <c r="F100" i="11"/>
  <c r="F95" i="11"/>
  <c r="F87" i="11"/>
  <c r="G87" i="11" s="1"/>
  <c r="F88" i="11"/>
  <c r="F89" i="11"/>
  <c r="G89" i="11" s="1"/>
  <c r="F86" i="11"/>
  <c r="G86" i="11" s="1"/>
  <c r="F70" i="11"/>
  <c r="G70" i="11" s="1"/>
  <c r="F71" i="11"/>
  <c r="G71" i="11" s="1"/>
  <c r="F72" i="11"/>
  <c r="G72" i="11" s="1"/>
  <c r="F73" i="11"/>
  <c r="G73" i="11" s="1"/>
  <c r="F74" i="11"/>
  <c r="G74" i="11" s="1"/>
  <c r="F75" i="11"/>
  <c r="G75" i="11" s="1"/>
  <c r="F76" i="11"/>
  <c r="G76" i="11" s="1"/>
  <c r="F77" i="11"/>
  <c r="G77" i="11" s="1"/>
  <c r="F78" i="11"/>
  <c r="G78" i="11" s="1"/>
  <c r="F79" i="11"/>
  <c r="G79" i="11" s="1"/>
  <c r="F80" i="11"/>
  <c r="G80" i="11" s="1"/>
  <c r="F62" i="11"/>
  <c r="G62" i="11" s="1"/>
  <c r="F63" i="11"/>
  <c r="G63" i="11" s="1"/>
  <c r="F64" i="11"/>
  <c r="F65" i="11"/>
  <c r="G65" i="11" s="1"/>
  <c r="F66" i="11"/>
  <c r="G66" i="11" s="1"/>
  <c r="F67" i="11"/>
  <c r="G67" i="11" s="1"/>
  <c r="F68" i="11"/>
  <c r="F69" i="11"/>
  <c r="G69" i="11" s="1"/>
  <c r="F61" i="11"/>
  <c r="G61" i="11" s="1"/>
  <c r="F43" i="11"/>
  <c r="G43" i="11" s="1"/>
  <c r="F44" i="11"/>
  <c r="G44" i="11" s="1"/>
  <c r="F45" i="11"/>
  <c r="G45" i="11" s="1"/>
  <c r="F46" i="11"/>
  <c r="F47" i="11"/>
  <c r="G47" i="11" s="1"/>
  <c r="F48" i="11"/>
  <c r="G48" i="11" s="1"/>
  <c r="F49" i="11"/>
  <c r="G49" i="11" s="1"/>
  <c r="F50" i="11"/>
  <c r="F51" i="11"/>
  <c r="G51" i="11" s="1"/>
  <c r="F52" i="11"/>
  <c r="G52" i="11" s="1"/>
  <c r="F53" i="11"/>
  <c r="G53" i="11" s="1"/>
  <c r="F54" i="11"/>
  <c r="G54" i="11" s="1"/>
  <c r="F55" i="11"/>
  <c r="G55" i="11" s="1"/>
  <c r="F27" i="11"/>
  <c r="G27" i="11" s="1"/>
  <c r="F28" i="11"/>
  <c r="G28" i="11" s="1"/>
  <c r="F29" i="11"/>
  <c r="G29" i="11" s="1"/>
  <c r="F30" i="11"/>
  <c r="G30" i="11" s="1"/>
  <c r="F31" i="11"/>
  <c r="G31" i="11" s="1"/>
  <c r="F32" i="11"/>
  <c r="G32" i="11" s="1"/>
  <c r="F33" i="11"/>
  <c r="G33" i="11" s="1"/>
  <c r="F34" i="11"/>
  <c r="G34" i="11" s="1"/>
  <c r="F35" i="11"/>
  <c r="G35" i="11" s="1"/>
  <c r="F36" i="11"/>
  <c r="G36" i="11" s="1"/>
  <c r="F37" i="11"/>
  <c r="G37" i="11" s="1"/>
  <c r="F38" i="11"/>
  <c r="F39" i="11"/>
  <c r="G39" i="11" s="1"/>
  <c r="F40" i="11"/>
  <c r="G40" i="11" s="1"/>
  <c r="F41" i="11"/>
  <c r="G41" i="11" s="1"/>
  <c r="F42" i="11"/>
  <c r="F22" i="11"/>
  <c r="G22" i="11" s="1"/>
  <c r="F23" i="11"/>
  <c r="G23" i="11" s="1"/>
  <c r="F24" i="11"/>
  <c r="F25" i="11"/>
  <c r="G25" i="11" s="1"/>
  <c r="F26" i="11"/>
  <c r="G26" i="11" s="1"/>
  <c r="F21" i="11"/>
  <c r="G21" i="11" s="1"/>
  <c r="F15" i="11"/>
  <c r="G15" i="11" s="1"/>
  <c r="F5" i="11"/>
  <c r="G5" i="11" s="1"/>
  <c r="F6" i="11"/>
  <c r="F7" i="11"/>
  <c r="G7" i="11" s="1"/>
  <c r="F8" i="11"/>
  <c r="G8" i="11" s="1"/>
  <c r="F4" i="11"/>
  <c r="G4" i="11" s="1"/>
  <c r="E115" i="11"/>
  <c r="D115" i="11"/>
  <c r="C115" i="11"/>
  <c r="E108" i="11"/>
  <c r="D108" i="11"/>
  <c r="C108" i="11"/>
  <c r="F108" i="11" s="1"/>
  <c r="C101" i="11"/>
  <c r="C90" i="11"/>
  <c r="C81" i="11"/>
  <c r="C56" i="11"/>
  <c r="C16" i="11"/>
  <c r="C9" i="11"/>
  <c r="F101" i="11" l="1"/>
  <c r="E101" i="11"/>
  <c r="D101" i="11"/>
  <c r="F90" i="11"/>
  <c r="G90" i="11" s="1"/>
  <c r="E90" i="11"/>
  <c r="D90" i="11"/>
  <c r="F81" i="11"/>
  <c r="G81" i="11" s="1"/>
  <c r="E81" i="11"/>
  <c r="D81" i="11"/>
  <c r="F56" i="11"/>
  <c r="E56" i="11"/>
  <c r="D56" i="11"/>
  <c r="F16" i="11"/>
  <c r="E16" i="11"/>
  <c r="D16" i="11"/>
  <c r="F9" i="11"/>
  <c r="G9" i="11" s="1"/>
  <c r="E9" i="11"/>
  <c r="D9" i="11"/>
  <c r="G56" i="11" l="1"/>
  <c r="G16" i="11"/>
</calcChain>
</file>

<file path=xl/sharedStrings.xml><?xml version="1.0" encoding="utf-8"?>
<sst xmlns="http://schemas.openxmlformats.org/spreadsheetml/2006/main" count="4851" uniqueCount="567">
  <si>
    <t>ADM. GEN. FUNC. (RETRIBUICIONS GRUP A1)</t>
  </si>
  <si>
    <t>ADM. GEN. FUNC. (RETRIBUCIONS GRUP A2)</t>
  </si>
  <si>
    <t>POLICIA LOCAL (RETRIBUCIONS GRUP C1)</t>
  </si>
  <si>
    <t>ADM. GEN. FUNC. (RETRIBUCIONS GRUP C1)</t>
  </si>
  <si>
    <t>POLICIA LOCAL (RETRIBUCIONS GRUP C2)</t>
  </si>
  <si>
    <t>AGENT CÍVIC (RETRIBUCIONS GRUP C2)</t>
  </si>
  <si>
    <t>POLICIA LOCAL (TRIENNIS)</t>
  </si>
  <si>
    <t>AGENT CÍVIC (TRIENNIS)</t>
  </si>
  <si>
    <t>ADM. GEN. FUNC. (TRIENNIS)</t>
  </si>
  <si>
    <t>POLICIA LOCAL (COMPLEMENTS DESTÍ)</t>
  </si>
  <si>
    <t>AGENT CÍVIC (COMPLEMENT DESTÍ)</t>
  </si>
  <si>
    <t>ADM. GEN. FUNC. (COMPLEMENTS DESTÍ)</t>
  </si>
  <si>
    <t>POLICIA LOCAL (COMPLEMENTS ESPECÍFICS)</t>
  </si>
  <si>
    <t>AGENT CÍVIC (COMPLEMENT ESPECÍFIC)</t>
  </si>
  <si>
    <t>ADM. GEN. FUNC. (COMPLEMENTS ESPECÍFICS)</t>
  </si>
  <si>
    <t>ADM. GEN. FUNC. (ALTRES COMPLEMENTS)</t>
  </si>
  <si>
    <t>TÉCNICS URBANISME (RETRIBUCIONS PLANTILLA)</t>
  </si>
  <si>
    <t>BRIGADA SERVEIS (RETRIBUCIONS PLANTILLA)</t>
  </si>
  <si>
    <t>BRIGADA OBRES (RETRIBUCIONS PLANTILLA)</t>
  </si>
  <si>
    <t>MEDI AMBIENT (RETRIBUCIONS PLANTILLA)</t>
  </si>
  <si>
    <t>SERVEIS SOCIALS (RETRIBUCIONS PLANTILLA)</t>
  </si>
  <si>
    <t>EDUCACIÓ (RETRIBUCIONS PLANTILLA)</t>
  </si>
  <si>
    <t>JOVENTUT (RETRIBUCIONS PLANTILLA)</t>
  </si>
  <si>
    <t>CULTURA (RETRIBUCIONS PLANTILLA)</t>
  </si>
  <si>
    <t>BIBLIOTEQUES (RETRIBUCIONS PLANTILLA)</t>
  </si>
  <si>
    <t>ESPORTS (RETRIBUCIONS PLANTILLA)</t>
  </si>
  <si>
    <t>RÀDIO (RETRIBUICONS PLANTILLA)</t>
  </si>
  <si>
    <t>ADM. GENERAL (RETRIBUCIONS PLANTILLA)</t>
  </si>
  <si>
    <t>APLICACIÓ ADAPTACIÓ VALORACIÓ LLOC TREBALL</t>
  </si>
  <si>
    <t>PERSONAL TEMPORAL ADMINISTRACIO GENERAL</t>
  </si>
  <si>
    <t>PERSONAL SERVEI OCUPACIO I FOMENT DESENVOL,LOCAL</t>
  </si>
  <si>
    <t>PERSONAL CONTRACTAT PLA ÀREA METROPOLITÀ</t>
  </si>
  <si>
    <t>SUPLENCIES SERVEIS BÀSICS</t>
  </si>
  <si>
    <t>PERSONAL CONTRACTAT PLA LOCAL DIPUTACIO</t>
  </si>
  <si>
    <t>SERVEIS EXTRAORDINARIS POLICIA</t>
  </si>
  <si>
    <t>GRATIFICACIONS SERVEIS GENERALS</t>
  </si>
  <si>
    <t>ALTRES POLICIA (NOCTURNITAT)</t>
  </si>
  <si>
    <t>BRIGADA SERVEIS (ALTRES INCENTIUS)</t>
  </si>
  <si>
    <t>QUOTES SEGURETAT SOCIAL POLICIA LOCAL</t>
  </si>
  <si>
    <t>QUOTES SEGURETAT SOCIAL BRIGADA OBRES I SERVEIS</t>
  </si>
  <si>
    <t>QUOTES SEGURETAT SOCIAL MEDIA AMBIENT</t>
  </si>
  <si>
    <t>QUOTES SEGURETAT SOCIAL SERVEI SOCIALS</t>
  </si>
  <si>
    <t>QUOTES SEGURETAT SOCIAL PLANS OCUPACIONALS</t>
  </si>
  <si>
    <t>QUOTES SEGURETAT SOCIAL EDUCACIÓ</t>
  </si>
  <si>
    <t>QUOTES SEGURETAT SOCIAL CULTURA</t>
  </si>
  <si>
    <t>QUOTES SEGURETAT SOCIAL BIBLIOTEQUES</t>
  </si>
  <si>
    <t>QUOTES SEGURETAT SOCIAL ESPORTS</t>
  </si>
  <si>
    <t>QUOTES SEGURETAT SOCIAL SOCIETAT INFORMACIÓ</t>
  </si>
  <si>
    <t>QUOTES SEGURETAT SOCIAL SERVEIS GENERALS</t>
  </si>
  <si>
    <t>ASSISTÈNCIA MEDICOFARMACÈUTICA FUNCIONARIS</t>
  </si>
  <si>
    <t>FORMACIÓ POLICIA LOCAL</t>
  </si>
  <si>
    <t>FORMACIÓ I PERFECCIONAMENT FUNCIONARIS</t>
  </si>
  <si>
    <t>FONS AJUTS SOCIALS PERSONAL</t>
  </si>
  <si>
    <t>ASSEGURANÇA VIDA/ACCIDENTS</t>
  </si>
  <si>
    <t>ASSEGURANCES R.C. PERSONAL</t>
  </si>
  <si>
    <t>SUBCON</t>
  </si>
  <si>
    <t>CONCEPTE</t>
  </si>
  <si>
    <t>DIFERÈNCIA</t>
  </si>
  <si>
    <t>INCREMENT</t>
  </si>
  <si>
    <t>2016</t>
  </si>
  <si>
    <t>2017</t>
  </si>
  <si>
    <t>LLOGUER EDIFICIS PER  A DEPENDÈNCIES MUNICIPALS</t>
  </si>
  <si>
    <t>RENTING VEHICLES POLICIA LOCAL</t>
  </si>
  <si>
    <t>RENTING VEHICLES  BRIGADA D'OBRES</t>
  </si>
  <si>
    <t>RENTING VEHICLE BRIGADA VERDE</t>
  </si>
  <si>
    <t>RENTING EQUIPS INFORMÀTICS I FOTOCOPIADORES + RÀDIO</t>
  </si>
  <si>
    <t>RENTING DESFIBRIL·LADORS</t>
  </si>
  <si>
    <t>REPARACIONS MANTENIMENT VIES PÚBLIQUES ETC</t>
  </si>
  <si>
    <t>TREBALLS JARDINERIA , REPARACIONS EINES I ETC</t>
  </si>
  <si>
    <t>CONTRACTACIÓ SERVEIS CREU ROJA (Serveis Preventius)</t>
  </si>
  <si>
    <t>PRESTACIÓ SERVEIS ESCOLA BRESSOL</t>
  </si>
  <si>
    <t>PROJECTE DE DIVERSIFICACIÓ CURRICULAR A SECUNDARIA</t>
  </si>
  <si>
    <t>GRUP</t>
  </si>
  <si>
    <t>PLA ARBRAT 2016</t>
  </si>
  <si>
    <t>CONSERVACIO DEPENDENCIES SERVEIS GENERALS</t>
  </si>
  <si>
    <t>OBRES I REPARACIONS EXEC. SUBSIDIÀRIA</t>
  </si>
  <si>
    <t>CONSERVACIÓ CLAVEGUERAM</t>
  </si>
  <si>
    <t>CONSERVACIÓ/REPARACIONS DIPÓSIT D'AIGUA</t>
  </si>
  <si>
    <t>CONSERVACIÓ CEMENTIRI</t>
  </si>
  <si>
    <t>MANTENIMENT HORTS MUNICIPALS</t>
  </si>
  <si>
    <t>CONSERVACIÓ/MANTENIMENT INSTAL·LACIONS DEIXALLERIA</t>
  </si>
  <si>
    <t>DESPESES MANTENIMENT EQUIPAMENTS CULTURALS</t>
  </si>
  <si>
    <t>MANTENIMENT CAMP DE FUTBOL</t>
  </si>
  <si>
    <t>ACTUACIONS COMPLIMENT PROGRAMA RISCOS LABORALS</t>
  </si>
  <si>
    <t>REPARACIONS MAQUINÀRIA, UTILLATGE ETC JARDINERIA</t>
  </si>
  <si>
    <t>REPARACIONS PARC MÒBIL POLICIA LOCAL</t>
  </si>
  <si>
    <t>CONSERVACIÓ I MANTENIMENT PARC MÒBIL BRIGADA OBRES</t>
  </si>
  <si>
    <t>MANTENIMENT MOBILIARI VIES PUBLIQUES, PARCS,JARDINS</t>
  </si>
  <si>
    <t>DESPESES CONSERVACIÓ PATRIMONI</t>
  </si>
  <si>
    <t>MATERIAL D'OFICINA DE TOTES LES DEPENDÈNCIES</t>
  </si>
  <si>
    <t>MANTENIMENT INFORMÀTIC DE TOTES LES DEPENDÈNCIES</t>
  </si>
  <si>
    <t>CONSUM ENERGIA ENLLUMENAT PÚBLIC</t>
  </si>
  <si>
    <t>CONSUM LLUM EDIFICI CR ANSELM CLAVE</t>
  </si>
  <si>
    <t>CONSUM LLUM ENSENYAMENT</t>
  </si>
  <si>
    <t>CONSUM LLUM EDIFI. AREA CULTURA</t>
  </si>
  <si>
    <t>CONSUM LLUM ESPORTS</t>
  </si>
  <si>
    <t>CONSUM ELECTRICITAT SERVEIS GENERALS</t>
  </si>
  <si>
    <t>CONSUM ELECTRICITAT COMUNICACIÓ SOCIAL</t>
  </si>
  <si>
    <t>SUBMINISTRAMENT AIGUA  MUNICIPALS</t>
  </si>
  <si>
    <t>CONSUM GAS EDIFICI CR ANSELM CLAVE</t>
  </si>
  <si>
    <t>CONSUM GAS i COMBUSTIBLE CALEFACCIÓ ENSENYAMENT</t>
  </si>
  <si>
    <t>CONSUM GAS CULTURA</t>
  </si>
  <si>
    <t>COSUM GAS-BUTÀ ESPORTS</t>
  </si>
  <si>
    <t>CONSUM GAS SERVEIS GENERALS</t>
  </si>
  <si>
    <t>COMBUSTIBLE PARC MÒBIL POLICIA LOCAL</t>
  </si>
  <si>
    <t>COMBUSTIBLE PARC MOBIL</t>
  </si>
  <si>
    <t>COMBUSTIBLE VEHICLE PARCS I JARDINS (soc)</t>
  </si>
  <si>
    <t>VESTUARI POLICIA + EQUIP PERSONAL</t>
  </si>
  <si>
    <t>VESTUARI BRIGADA</t>
  </si>
  <si>
    <t>VESTUARI PERSONAL JARDINERIA (SOC)</t>
  </si>
  <si>
    <t>ALTRES SUBMINISTRAMENTS (SENYALS I EQUIPS)</t>
  </si>
  <si>
    <t>SUBMINISTRAMENT EDIF. CR. A.CLAVÉ</t>
  </si>
  <si>
    <t>ALTRES SUBMINISTRES I MATERIAL FUNGIBLE</t>
  </si>
  <si>
    <t>DESPESES TELEFONS TOTS ELS SERVEIS MCAPLS.</t>
  </si>
  <si>
    <t>CORREUS DE TOTES LES DEPENDÈNCIES</t>
  </si>
  <si>
    <t>DESPESES SERVEI MISSATGERIA</t>
  </si>
  <si>
    <t>PRIMES ASSEGURANCES VEHICLES BRIGADA D'OBRES</t>
  </si>
  <si>
    <t>PRIMES ASSEGURANCES</t>
  </si>
  <si>
    <t>ASSEGURANCES VEHICLES POLICIA LOCAL</t>
  </si>
  <si>
    <t>ATENCIONS INSTITUCIONALS</t>
  </si>
  <si>
    <t>CAMPANYA SOBRE TINENÇA RESPONSBLE D'ANIMALS</t>
  </si>
  <si>
    <t>DIFUSIÓ I PUBLICITAT EDUCACIÓ</t>
  </si>
  <si>
    <t>DESPESES DE FUNCIONAMENT RÀDIO</t>
  </si>
  <si>
    <t>BUTLLETINS MUNICIPALS</t>
  </si>
  <si>
    <t>SUBSCRIPCIONS-PUBLICACIONS-ANUNCIS I ALTRES</t>
  </si>
  <si>
    <t>DESPESES JURÍDIQUES,CONTENCIÓS, RESPONS.PATRIMONIAL</t>
  </si>
  <si>
    <t>MEDI NATURAL DESPESES GRASL DE FUNCIONAMENT</t>
  </si>
  <si>
    <t>EDUCACIÓ AMBIENTALI COMUNICACIÓ AMBIENTAL</t>
  </si>
  <si>
    <t>PROMOCIO EXTERNA RECOLLIDA PORTA A PORTA</t>
  </si>
  <si>
    <t>DESPESES PER L' IGUALTAT</t>
  </si>
  <si>
    <t>PROMOCIÓ EDUCATIVA</t>
  </si>
  <si>
    <t>PUBLICITAT I COMUNICACIÓ.-CULTURA</t>
  </si>
  <si>
    <t>PARTICIPACIÓ I INFORMACIÓ CIUTADANA</t>
  </si>
  <si>
    <t>EDUCACIO AMBIENTAL A L'ESCOLA</t>
  </si>
  <si>
    <t>PROJECTES ESCOLARS</t>
  </si>
  <si>
    <t>DESPESES DE FUNCIONAMENT ESCOLA ADULTS</t>
  </si>
  <si>
    <t>DESPESES BIBLIOTECA (CONVENI DIPUTACIÓ)</t>
  </si>
  <si>
    <t>PROGRAMACIO ESTABLE (DANSA,MUSICA I TEATRE I CINEMA)</t>
  </si>
  <si>
    <t>ACTES I ACTIVITAT - JOVENTUT</t>
  </si>
  <si>
    <t>CICLE FESTIU</t>
  </si>
  <si>
    <t>FESTIVALS ARTÍSTICS</t>
  </si>
  <si>
    <t>PROMOCIÓ ESPORTIVA</t>
  </si>
  <si>
    <t>DESPESES COL·LABORACIONS RÀDIO MUNICIPAL</t>
  </si>
  <si>
    <t>PROMOCIÓ AL COMERÇ LOCAL</t>
  </si>
  <si>
    <t>PROTECCIÓ CIVIL I EMERGÈNCIES</t>
  </si>
  <si>
    <t>BOSSES COMPOSTABLES</t>
  </si>
  <si>
    <t>PROMOCIÓ SOCIAL i TREBALL COMUNITARI</t>
  </si>
  <si>
    <t>NETEJA DEPENDENCIES</t>
  </si>
  <si>
    <t>RECOLLIDA D'ESCOMBRARIES</t>
  </si>
  <si>
    <t>CONTRACTE FUNCIONAMENT DEIXALLERIA</t>
  </si>
  <si>
    <t>SERVEIS NETEJA VIARIA</t>
  </si>
  <si>
    <t>CONTRACTE CONSERVACIÓ ENLLUMENAT PÚBLIC (SECE)</t>
  </si>
  <si>
    <t>CONTRACTES SERVEIS MANTENIMENT ESPAIS VERDS PÚBLICS</t>
  </si>
  <si>
    <t>CONTRACTACIÓ SERVEI I GESTIÓ ARBRAT</t>
  </si>
  <si>
    <t>NETEJA SOLARS</t>
  </si>
  <si>
    <t>PROMOCIÓ OCUPACIÓ I ALTRES. PROJECTE SINGULARS</t>
  </si>
  <si>
    <t>RECOLLIDA DE GOSSOS I GATS</t>
  </si>
  <si>
    <t>CONTROL PLAGUES (D.D.D.,LEGIONEL·LOSI,ETC)</t>
  </si>
  <si>
    <t>IMPLANTACIÓ XARXA WIFI</t>
  </si>
  <si>
    <t>MANTENIMENT SOFTWARE INFORMÀTIC</t>
  </si>
  <si>
    <t>TRANSPORT RESIDUS DEIXALLERIA A.M.B.</t>
  </si>
  <si>
    <t>RECOLLIDA VEHICLES ABANDONATS</t>
  </si>
  <si>
    <t>TREBALLS ASSISTÈNCIA SEGUIMENT RECOLLIDA RESIDUS</t>
  </si>
  <si>
    <t>CONTRACTE SERVEIS ASSISTENCIALS</t>
  </si>
  <si>
    <t>CONTRACTE PRESTACIÓ SERVEIS RESIDÈNCIA AVIS</t>
  </si>
  <si>
    <t>DESPESES FOMENT DE POLÍTIQUES ACTIVES D'OCUPACIÓ</t>
  </si>
  <si>
    <t>DESPESES FOMENT A L'OCUPACIÓ</t>
  </si>
  <si>
    <t>CONTRACTACIÓ SERVEI MANTENIMENT PISCINA</t>
  </si>
  <si>
    <t>COLÒNIES DE GATS</t>
  </si>
  <si>
    <t>CONTRACTE PRESTAC. SERVEIS ESCOLA DE MUSICA I DANSA</t>
  </si>
  <si>
    <t>CONTRACTACIÓ SERVEIS TÈCNICS ACTIVITATS CULTURALS</t>
  </si>
  <si>
    <t>CONTRACTE SERVEI GESTIÓ I DINAMITZACIÓ CASAL DE JOVES</t>
  </si>
  <si>
    <t>CONTRACTACIÓ PRESTACIÓ SERVEIS ESPORTIUS</t>
  </si>
  <si>
    <t>GESTIO PISCINA ESTIU</t>
  </si>
  <si>
    <t>PROMOCIÓ COMERÇ DE PROXIMITAT</t>
  </si>
  <si>
    <t>FOMENT A LA INICIATIVA EMPRENEDORA</t>
  </si>
  <si>
    <t>MANTENIMENT EQUIPAMENT TÈCNIC DE LA RÀDIO</t>
  </si>
  <si>
    <t>HONORARIS JURÍDICS/TECNICS I ALTRES PROFESSIONALS</t>
  </si>
  <si>
    <t>SERVEIS RECAPTACIÓ</t>
  </si>
  <si>
    <t>DIETES ASSISTENCIA CARRECS ELECTIUS</t>
  </si>
  <si>
    <t>DIETES PERSONAL POLICIA LOCAL</t>
  </si>
  <si>
    <t>DIETES I DESPESES LOCOMOCIÓ SERVEIS A LA LLAR</t>
  </si>
  <si>
    <t>DESPESES LOCOMOCIÓ</t>
  </si>
  <si>
    <t>ASSISTÈNCIA TRIBUNALS OPOSICIONS</t>
  </si>
  <si>
    <t>INTERESSOS PRÈSTECS VIGENTS</t>
  </si>
  <si>
    <t>INTERESSOS OPERACIONS A CURT TERMINI</t>
  </si>
  <si>
    <t>DESPESES FORMALITZACIÓ,CANCELACIÓ</t>
  </si>
  <si>
    <t>INTERESSOS DE DEMORA</t>
  </si>
  <si>
    <t>ALTRES DESPESES FINANCERES</t>
  </si>
  <si>
    <t>CONSELL COMARCAL CONVENI S.A.D.</t>
  </si>
  <si>
    <t>CONSELL COMARCAL CONVENIS VARIS</t>
  </si>
  <si>
    <t>CONVENI AJUNTAMENT MONTGAT -FORMACIÓ EN LLENGUES</t>
  </si>
  <si>
    <t>APORTACIÓ ÀREA METROPOLITANA.- MANTENIMENT PARC TRANVIA</t>
  </si>
  <si>
    <t>APORTACIÓ TRAM SUPRAMUNICIPAL P.I.GENERALITAT</t>
  </si>
  <si>
    <t>APORTACIÓ MUNICIPAL A A.M.B.</t>
  </si>
  <si>
    <t>APORTACIONS A.M.B.  P.I.ESTAT</t>
  </si>
  <si>
    <t>APORTACIÓ ORGANISMES FMC LOCALRET i ALTRES</t>
  </si>
  <si>
    <t>APORTACIO CONSORCI PARC SERRALADA LITORAL</t>
  </si>
  <si>
    <t>CONVENI CONSORCI PROMOCIÓ TURÍSTICA COSTA MARESME</t>
  </si>
  <si>
    <t>APORTACIÓ CONSORCI D.O. ALELLA</t>
  </si>
  <si>
    <t>APORTACIÓ CONSORCI DIGITAL MATARÒ-MARESME</t>
  </si>
  <si>
    <t>SUBVENCIONS FOMENT A L'OCUPACIÓ</t>
  </si>
  <si>
    <t>SUBVENCIONS  I BONIFICACIONS AL COMERÇ</t>
  </si>
  <si>
    <t>SUBVENCIONS ARRANJAMENT I MILLORA FAÇANES</t>
  </si>
  <si>
    <t>SUBVENCIÓ ESPLAI GENT GRAN</t>
  </si>
  <si>
    <t>SUBVENCIONS ENTITAS SOCIALS</t>
  </si>
  <si>
    <t>CONVENI APROPA'T</t>
  </si>
  <si>
    <t>BEQUES AREA D'EDUCACIÓ</t>
  </si>
  <si>
    <t>PROMOCIÓ SOCIAL: APORTACIÓ CONVENI PQPI(educació)</t>
  </si>
  <si>
    <t>SUBVENCIONS USUARIS PISCINA COBERTA</t>
  </si>
  <si>
    <t>SUBVENCIONS ENTITATS EDUCATIVES</t>
  </si>
  <si>
    <t>CONVENI AMPA LOLA ANGLADA</t>
  </si>
  <si>
    <t>CONVENI AMPA TIZIANA</t>
  </si>
  <si>
    <t>CONVENI AMPA INSTITUT DE TIANA</t>
  </si>
  <si>
    <t>CONVENI AMPA INSTITUT THALASSA</t>
  </si>
  <si>
    <t>CONVENI AMPA ESCOLA BRESSOL MUNICIPAL</t>
  </si>
  <si>
    <t>CONVENI AMPA ESCOLA MUNICIPAL DE MÚSICA I DANSA</t>
  </si>
  <si>
    <t>AJUTS SOCIALS</t>
  </si>
  <si>
    <t>CREU ROJA</t>
  </si>
  <si>
    <t>AJUTS SOCIALS HABITATGES</t>
  </si>
  <si>
    <t>APORTACIÓ ADF</t>
  </si>
  <si>
    <t>SUBVENCIONS ENTITATS CULTURALS I SOCIALS</t>
  </si>
  <si>
    <t>CONVENI SOCIETAT CORAL JOVENTUT TIANENCA</t>
  </si>
  <si>
    <t>CONVENI AMICS DE LA SARDANA</t>
  </si>
  <si>
    <t>SUBVENCIONS GRUPS MUNICIPALS</t>
  </si>
  <si>
    <t>SUBVENCIONS CLUBS ESPORTIUS</t>
  </si>
  <si>
    <t>FONS SOLIDARITAT</t>
  </si>
  <si>
    <t>MILLORA PARCS INFANTILS</t>
  </si>
  <si>
    <t>DIPÓSIT CAN BOTER</t>
  </si>
  <si>
    <t>MOBILIARI SERVEIS GENERALS</t>
  </si>
  <si>
    <t>REHABILITACIÓ I ADEQUACIÓ EDIFICIS MUNICIPALS</t>
  </si>
  <si>
    <t>MILLORA EQUIPAMENTS  EDUCATIUS</t>
  </si>
  <si>
    <t>REFORMA  BIBLIOTECA MUNICIPAL</t>
  </si>
  <si>
    <t>ARRANJAMENT NAU MASCARÒ</t>
  </si>
  <si>
    <t>MUSEU A CEL OBERT</t>
  </si>
  <si>
    <t>MILLORA ENLLUMENAT PÚBLIC</t>
  </si>
  <si>
    <t>MILLORA EQUIPAMENTS ESPORTIUS</t>
  </si>
  <si>
    <t>ADQUISICIÓ SOFTWARE I LLICÈNCIES</t>
  </si>
  <si>
    <t>URBANITZACIÓ ACCÉS ESGLÈSIA</t>
  </si>
  <si>
    <t>CONVERSIÓ ZONA VIANANTS DEL CENTRE FASE</t>
  </si>
  <si>
    <t>ARRANJAMENT CARRERS</t>
  </si>
  <si>
    <t>ASFALTAT CARRERS</t>
  </si>
  <si>
    <t>CONTRUCCIÓ CARRIL-BICI</t>
  </si>
  <si>
    <t>ARRANJAMENT PETANC, PARC ESPORTIU I ALTRES</t>
  </si>
  <si>
    <t>REPARACIÓ I MILLORA CAMÍ DEL CEMENTIRI</t>
  </si>
  <si>
    <t>ADEQUACIÓ ESPAI ESGLÈSIA</t>
  </si>
  <si>
    <t>OBRES ADEQUACIÓ EDIFICIS ESCOLARS S/CONVENI</t>
  </si>
  <si>
    <t>ADEQUACIÓ LOCAL DESTINAT P.I.J.</t>
  </si>
  <si>
    <t>INSTAL·LACIÓ GRUP SEMAFÒRIC</t>
  </si>
  <si>
    <t>REDACCIÓ PROJECTES TÈCNICS</t>
  </si>
  <si>
    <t>CONVERSIÓ ZONA VIANANTS</t>
  </si>
  <si>
    <t>APORTACIÓ MANCOMUNITAT DE MUNICIPIS AMB passera zona poliesp</t>
  </si>
  <si>
    <t>PRÈSTECS A CURT TERMINI (personal Ajuntament)</t>
  </si>
  <si>
    <t>QUOTES AMORTITZACIÓ PRÈSTES SECTOR PÚBLIC</t>
  </si>
  <si>
    <t>QUOTES AMORTITZACIÓ PRESTEC FORA PÚBLIC</t>
  </si>
  <si>
    <t>AMORTITZACIÓ DEUTE REV., FCC</t>
  </si>
  <si>
    <t>DESCRIPCIÓ</t>
  </si>
  <si>
    <t>CAPÍTOL I.- IMPOSTOS DIRECTES</t>
  </si>
  <si>
    <t>112.00</t>
  </si>
  <si>
    <t>IMPOST S/ BENS IMMOBLES - RUSTICA</t>
  </si>
  <si>
    <t>113.00</t>
  </si>
  <si>
    <t>IMPOST S/ BENS IMMOBLES - URBANS</t>
  </si>
  <si>
    <t>115.00</t>
  </si>
  <si>
    <t>IMPOST S/VEHICLES DE TRACCIÓ MECÀNICA - PADRÓ-</t>
  </si>
  <si>
    <t>116.00</t>
  </si>
  <si>
    <t>IMPOST S/INC.VALOR TERRENYS NATURALESA  URBANA</t>
  </si>
  <si>
    <t>130.00</t>
  </si>
  <si>
    <t>IMPOST S/ACTIVITATS ECONÓMIQUES</t>
  </si>
  <si>
    <t>CAPÍTOL II.- IMPOSTOS INDIRECTES</t>
  </si>
  <si>
    <t>290.00</t>
  </si>
  <si>
    <t>IMPOST S/CONSTRUCCIONS,INSTAL.LAC.OBRES</t>
  </si>
  <si>
    <t>CAPÍTOL III.- TAXES I ALTRES INGRESSOS</t>
  </si>
  <si>
    <t>301.00</t>
  </si>
  <si>
    <t>TAXA CONSERVACIÓ CLAVEGUERAM</t>
  </si>
  <si>
    <t>302.00</t>
  </si>
  <si>
    <t>TAXA RECOLLIDA ESCOMBRARIES DOMICILIARIES</t>
  </si>
  <si>
    <t>302.01</t>
  </si>
  <si>
    <t>TAXA RECOLLIDA ESCOMBRARIES COMERCIALS</t>
  </si>
  <si>
    <t>311.02</t>
  </si>
  <si>
    <t>TAXA PRESTACIÓ DE SERVEIS D'AJUT A LA LLAR</t>
  </si>
  <si>
    <t>312.00</t>
  </si>
  <si>
    <t>TAXA SERVEIS ESCOLA MUNICIPAL DE MÚSICA I DANSA</t>
  </si>
  <si>
    <t>313.01</t>
  </si>
  <si>
    <t>TAXA US PISCINES</t>
  </si>
  <si>
    <t>313.02</t>
  </si>
  <si>
    <t>TAXA US ZONA POLIESPORTIVA</t>
  </si>
  <si>
    <t>319.00</t>
  </si>
  <si>
    <t>TAXA CONSERVACIÓ CEMENTIRI</t>
  </si>
  <si>
    <t>321.00</t>
  </si>
  <si>
    <t>TAXA LLICÈNCIES URBANÍSTIQUES</t>
  </si>
  <si>
    <t>325.00</t>
  </si>
  <si>
    <t>TAXA EXPEDICIÓ DOCUMENTS</t>
  </si>
  <si>
    <t>326.00</t>
  </si>
  <si>
    <t>TAXA RECOLLIDA VEHICLES</t>
  </si>
  <si>
    <t>329.01</t>
  </si>
  <si>
    <t>TAXA LLICENCIA ESTABLIMENTS</t>
  </si>
  <si>
    <t>331.00</t>
  </si>
  <si>
    <t>TAXA ENTRADES VEHICLES</t>
  </si>
  <si>
    <t>332.00</t>
  </si>
  <si>
    <t>TAXA PER UTILITZ.PRIVATIVA O APROFITAMENT ESPEC.</t>
  </si>
  <si>
    <t>333.00</t>
  </si>
  <si>
    <t>TAXA UTILITZ.PRIVATIV.EMPRESES EXPLOT.SERV.TELECOMUNI</t>
  </si>
  <si>
    <t>338.00</t>
  </si>
  <si>
    <t>TAXA COMPENSACIÓ TELEFÓNICA</t>
  </si>
  <si>
    <t>339.00</t>
  </si>
  <si>
    <t>TAXA MERCATS</t>
  </si>
  <si>
    <t>342.00</t>
  </si>
  <si>
    <t>PREU PUBLIC ESCOLA TIMÓ</t>
  </si>
  <si>
    <t>342.01</t>
  </si>
  <si>
    <t>PREU PÚBLIC ACTIVITATS FORMACIÓ ARTÍSTICA</t>
  </si>
  <si>
    <t>343.00</t>
  </si>
  <si>
    <t>PREU PÚBLIC ESCOLA BRESSOL MUNICIPAL</t>
  </si>
  <si>
    <t>343.01</t>
  </si>
  <si>
    <t>PREU PÚBLIC SERVEI POLIESPORTIU.</t>
  </si>
  <si>
    <t>343.02</t>
  </si>
  <si>
    <t>PREU PUBLIC PER ACTIVITATS CULTURALS I ESPORTIVES</t>
  </si>
  <si>
    <t>349.03</t>
  </si>
  <si>
    <t>PREU PUBLIC NETEJA SOLARS.</t>
  </si>
  <si>
    <t>349.04</t>
  </si>
  <si>
    <t>PREU PUBLIC RECOLLIDA VOLUMINOSOS.</t>
  </si>
  <si>
    <t>349.05</t>
  </si>
  <si>
    <t>PREU PÚBLIC PER UTILITZACIO SALES MUNICIPALS</t>
  </si>
  <si>
    <t>349.06</t>
  </si>
  <si>
    <t>PREU PÚBLIC PER UTILITZACIÓ DEIXALLERIA</t>
  </si>
  <si>
    <t>361.00</t>
  </si>
  <si>
    <t>VENDA EFECTES INUTILS</t>
  </si>
  <si>
    <t>389.00</t>
  </si>
  <si>
    <t>REINTEGRAMENTS D'OPERACIONS CORRENTS</t>
  </si>
  <si>
    <t>391.10</t>
  </si>
  <si>
    <t>SANCIONS TRIBUTÀRIES.</t>
  </si>
  <si>
    <t>391.20</t>
  </si>
  <si>
    <t>MULTES  INFRACCIONS DE TRÀNSIT</t>
  </si>
  <si>
    <t>392.11</t>
  </si>
  <si>
    <t>RECÀRREC CONSTRENYIMENT</t>
  </si>
  <si>
    <t>393.00</t>
  </si>
  <si>
    <t>399.00</t>
  </si>
  <si>
    <t>ALTRES INGRESSOS (venda material reciclat i altres)</t>
  </si>
  <si>
    <t>399.01</t>
  </si>
  <si>
    <t>INGRESSOS GENERALITAT RESIDÈNCIA D'AVIS</t>
  </si>
  <si>
    <t>399.02</t>
  </si>
  <si>
    <t>ALTRES INGRESSOS  (exec.subsid.)</t>
  </si>
  <si>
    <t>CAPÍTOL IV.- TRANSFERÈNCIES CORRENTS</t>
  </si>
  <si>
    <t>420.00</t>
  </si>
  <si>
    <t>PARTICIPACIÓ INGRESSOS DE L'ESTAT</t>
  </si>
  <si>
    <t>420.90</t>
  </si>
  <si>
    <t>ALTRES TRANSFERÈNCIES DE L'ESTAT</t>
  </si>
  <si>
    <t>450.00</t>
  </si>
  <si>
    <t>FONS CATALÀ DE COOPERACIÓ</t>
  </si>
  <si>
    <t>450.02</t>
  </si>
  <si>
    <t>SUBVENCIÓ GENERALITAT.</t>
  </si>
  <si>
    <t>450.03</t>
  </si>
  <si>
    <t>NOVES INICIATIVES GENERALITAT</t>
  </si>
  <si>
    <t>450.07</t>
  </si>
  <si>
    <t>EDUCACIO AMBIENTAL I COMUNICACIO AMBIENTAL GENERALIT</t>
  </si>
  <si>
    <t>450.30</t>
  </si>
  <si>
    <t>SUBVENCIÓ GENERALITAT ESCOLA BRESSOL.</t>
  </si>
  <si>
    <t>450.50</t>
  </si>
  <si>
    <t>SUBVENCIO SERVEI OCUPACIÓ (PER AMPLIAR)</t>
  </si>
  <si>
    <t>450.80</t>
  </si>
  <si>
    <t>SUBVENCIÓ GENERALITAT (ESCOLA MUSICA/DANSA)</t>
  </si>
  <si>
    <t>461.00</t>
  </si>
  <si>
    <t>SUBVENCIÓ DIPUTACIÓ DE BARCELONA</t>
  </si>
  <si>
    <t>461.01</t>
  </si>
  <si>
    <t>SUBVENCIÓ CONSELL COMARCAL</t>
  </si>
  <si>
    <t>461.02</t>
  </si>
  <si>
    <t>CONSELL COMARCAL.- BEQUES MENJADOR</t>
  </si>
  <si>
    <t>461.03</t>
  </si>
  <si>
    <t>CONVENI U.B.A.S.P. TREBALLADORA FAMILIAR-SAD</t>
  </si>
  <si>
    <t>461.04</t>
  </si>
  <si>
    <t>APORTACIONS DIPUTACIÓ A PLANS OCUPACIONALS</t>
  </si>
  <si>
    <t>464.00</t>
  </si>
  <si>
    <t>SUBVENCIÓ ÀREA METROPOLITANA</t>
  </si>
  <si>
    <t>464.01</t>
  </si>
  <si>
    <t>APLICACIÓ A.M.B. PROGRAMA OPERACIONS VERTEBRADORES</t>
  </si>
  <si>
    <t>464.02</t>
  </si>
  <si>
    <t>ÀREA METROPOLITANA.-SUPORT POLÍTIQUES SOCIALS MCAPL</t>
  </si>
  <si>
    <t>467.00</t>
  </si>
  <si>
    <t>SUBVENCIONS I TRANSFERÈNCIES CONSORCIS</t>
  </si>
  <si>
    <t>482.02</t>
  </si>
  <si>
    <t>ALTRES APORTACIONS DE PARTICULARS.</t>
  </si>
  <si>
    <t>482.03</t>
  </si>
  <si>
    <t>PATROCINI I ALTRES INGRESSOS ATIPICS</t>
  </si>
  <si>
    <t>CAPÍTOL V.- INGRESSOS PATRIMONIALS</t>
  </si>
  <si>
    <t>520.00</t>
  </si>
  <si>
    <t>INTERESSOS BANCARIS</t>
  </si>
  <si>
    <t>549.00</t>
  </si>
  <si>
    <t>RENDES BENS IMMOBLES.</t>
  </si>
  <si>
    <t>559.00</t>
  </si>
  <si>
    <t>CONCESSIONS ADMINISTRATIVES.</t>
  </si>
  <si>
    <t>599.00</t>
  </si>
  <si>
    <t>ALTRES INGRESSOS PATRIMONIALS</t>
  </si>
  <si>
    <t>CAPÍTOL VI.- ALIENACIÓ INVERSIONS</t>
  </si>
  <si>
    <t>720.00</t>
  </si>
  <si>
    <t>SUBVENCIÓ MINISTERIO ADEQUACIÓ NAU MASCARÒ</t>
  </si>
  <si>
    <t>750.50</t>
  </si>
  <si>
    <t>TRANSFERÈNCIES GENERALITAT : PUOSC</t>
  </si>
  <si>
    <t>761.00</t>
  </si>
  <si>
    <t>TRANSFERÈNCIES DIPUTACIÓ (ZONA VIANANTS)</t>
  </si>
  <si>
    <t>761.01</t>
  </si>
  <si>
    <t>TRANSFERÈNCIES DIPUTACIÓ (CAMÍ CEMENTIRI)</t>
  </si>
  <si>
    <t>764.00</t>
  </si>
  <si>
    <t>APORTACIONS A.M.B. CARRIL-BICI</t>
  </si>
  <si>
    <t>APORTACIONS A.M.B. ARRENJAMENT CARRERS</t>
  </si>
  <si>
    <t>TOTAL CAPÍTOL VII TRANSFERÈNCIES DE CAPITAL………………</t>
  </si>
  <si>
    <t>830.00</t>
  </si>
  <si>
    <t>PRÈSTECS A CURT TERMINI.- PERSONAL</t>
  </si>
  <si>
    <t>TOTAL CAPÍTOL VIII…ACTIUS FINANCERS…………………………</t>
  </si>
  <si>
    <t>911.00</t>
  </si>
  <si>
    <t>PRÉSTECS A LLARG TERMINI D'ENS DEL SECTOR PÚBLIC</t>
  </si>
  <si>
    <t>913.00</t>
  </si>
  <si>
    <t>PRÉSTECS A LLARG TERMINI D'ENS FORA DEL SECTOR PÚBLIC</t>
  </si>
  <si>
    <t>TOTAL CAPÍTOL IX…PASSIUS FINANCERS…………………………</t>
  </si>
  <si>
    <t>TOTAL PRESSUPOST D'INGRESSOS</t>
  </si>
  <si>
    <t>TOTAL CAPÍTOL I</t>
  </si>
  <si>
    <t>TOTAL CAPÍTOL II</t>
  </si>
  <si>
    <t>TOTAL CAPÍTOL III</t>
  </si>
  <si>
    <t>TOTAL CAPÍTOL IV</t>
  </si>
  <si>
    <t>TOTAL CAPÍTOL V</t>
  </si>
  <si>
    <t>Seguretat i mobilitat</t>
  </si>
  <si>
    <t>Serveis de caràcter general</t>
  </si>
  <si>
    <t>Habitatge i urbanisme</t>
  </si>
  <si>
    <t>Educació</t>
  </si>
  <si>
    <t>Cultura</t>
  </si>
  <si>
    <t>Esport</t>
  </si>
  <si>
    <t>Benestar comunitari</t>
  </si>
  <si>
    <t>CAPÍTOL</t>
  </si>
  <si>
    <t>POLÍTIQUES</t>
  </si>
  <si>
    <t>PERSONAL</t>
  </si>
  <si>
    <t>INTERESSOS</t>
  </si>
  <si>
    <t>TRANSFERÈNCIES CORRENTS</t>
  </si>
  <si>
    <t>INVERSIONS</t>
  </si>
  <si>
    <t>TRANSFERÈNCIES DE CAPITAL</t>
  </si>
  <si>
    <t>ACTIUS FINANCERS</t>
  </si>
  <si>
    <t>PASSIUS FINANCERS</t>
  </si>
  <si>
    <t>BENS CORRENTS I DE SERVEIS</t>
  </si>
  <si>
    <t>PROGRAMA</t>
  </si>
  <si>
    <t>Seguretat i ordre públic</t>
  </si>
  <si>
    <t>Ordenació del trànsit i l'estacionament</t>
  </si>
  <si>
    <t>Administració general de l'habitatge i urbanisme</t>
  </si>
  <si>
    <t>Habitatge</t>
  </si>
  <si>
    <t>Vies públiques</t>
  </si>
  <si>
    <t>Cementiri i serveis funeraris</t>
  </si>
  <si>
    <t>Enllumenat públic</t>
  </si>
  <si>
    <t>Parcs i jardins</t>
  </si>
  <si>
    <t>Protecció i millora del medi ambient</t>
  </si>
  <si>
    <t>Funcionament dels centres d'ensenyament</t>
  </si>
  <si>
    <t>Biblioteques i arxius</t>
  </si>
  <si>
    <t>Equipaments culturals i museus</t>
  </si>
  <si>
    <t>Promoció cultural</t>
  </si>
  <si>
    <t>Instal·lacions esportives</t>
  </si>
  <si>
    <t>Administració general dels serveis de caràcter general</t>
  </si>
  <si>
    <t>Total</t>
  </si>
  <si>
    <t>2018</t>
  </si>
  <si>
    <t>ANY</t>
  </si>
  <si>
    <t>IMPORT</t>
  </si>
  <si>
    <t xml:space="preserve"> </t>
  </si>
  <si>
    <t>ACTUALITZACIÓ RETRIBUCIONS I VALORACIONS LLOCS TREBALL</t>
  </si>
  <si>
    <t>RENTING DISPOSITIUS COMUNICACIÓ POLICIA LOCAL</t>
  </si>
  <si>
    <t>RENTING  DISPOSITIUS CONTROL  SEGURETAT VIAL</t>
  </si>
  <si>
    <t>PRESTACIO SERVEIS MANTENIMENT(ascensors/alarmes/extintors/calderes escoles)</t>
  </si>
  <si>
    <t>TREBALLS COMPLEMENTARIS D'INSTAL.LACIÓ I MATENIMENT DE CÀMERES DE VIGILÀNCIA</t>
  </si>
  <si>
    <t>xxx</t>
  </si>
  <si>
    <t>CONSERVACIÓ, REPARACIÓ I REPOSICIÓ ENLLUMENAT PÚBLIC</t>
  </si>
  <si>
    <t>PROJECTES DE FOMENT A LA PROMOCIÓ ECONÒMICA</t>
  </si>
  <si>
    <t>FORMACIÓ EN LLENGÜES</t>
  </si>
  <si>
    <t>ACCIONS P.A.O.</t>
  </si>
  <si>
    <t>CONVENI DIABLES</t>
  </si>
  <si>
    <t>CONVENI ARTISTES</t>
  </si>
  <si>
    <t>CONCURS MUSEU A CEL OBERT</t>
  </si>
  <si>
    <t>REFORMES I ADEQUACIONS EQUPIAMENTS</t>
  </si>
  <si>
    <t>REDACCIÓ PROJECTES</t>
  </si>
  <si>
    <t>ACTUACIONS VIA PÚBLICA</t>
  </si>
  <si>
    <t>CONDICIONAMENT DE PARCS</t>
  </si>
  <si>
    <t>MOBILITAT</t>
  </si>
  <si>
    <t>CEMENTIRI</t>
  </si>
  <si>
    <t>CARRIL BICI / RIERA DE TIANA</t>
  </si>
  <si>
    <t>TREBALLS VARIS ENLLUMENAT</t>
  </si>
  <si>
    <t>SUPORT CÀMERES SEGURETAT</t>
  </si>
  <si>
    <t>TOTAL CAPÍTOL VII</t>
  </si>
  <si>
    <t>TOTAL CAPÍTOL VIII</t>
  </si>
  <si>
    <t>TOTAL CAPÍTOL IX</t>
  </si>
  <si>
    <t>49,63%</t>
  </si>
  <si>
    <t>Suma</t>
  </si>
  <si>
    <t>ESCOLA TIZIANA</t>
  </si>
  <si>
    <t>SALA ALBÉNIZ</t>
  </si>
  <si>
    <t>BIBLIOTECA</t>
  </si>
  <si>
    <t>CAN RIERA</t>
  </si>
  <si>
    <t>EQUIPAMENTS ESPORTIUS</t>
  </si>
  <si>
    <t>ESCOLA BRESSOL</t>
  </si>
  <si>
    <t>%</t>
  </si>
  <si>
    <t/>
  </si>
  <si>
    <t>13. Seguretat i mobilitat</t>
  </si>
  <si>
    <t>15. Habitatge i urbanisme</t>
  </si>
  <si>
    <t>16. Benestar comunitari</t>
  </si>
  <si>
    <t>17. Medi ambient</t>
  </si>
  <si>
    <t>22. Altres prestracions econòmiques a favor empleats</t>
  </si>
  <si>
    <t>23. Serveis socials i promoció social</t>
  </si>
  <si>
    <t>24. Foment de l'ocupació</t>
  </si>
  <si>
    <t>31. Salut</t>
  </si>
  <si>
    <t>32. Educació</t>
  </si>
  <si>
    <t>33. Cultura</t>
  </si>
  <si>
    <t>34. Esport</t>
  </si>
  <si>
    <t>43. Comerç, turisme i petites i mitjanes empreses</t>
  </si>
  <si>
    <t>49. Altres actuacions de caràcter econòmic</t>
  </si>
  <si>
    <t>91. Òrgans de govern</t>
  </si>
  <si>
    <t>92. Serveis de caràcter general</t>
  </si>
  <si>
    <t>93. Administració financera i tributària</t>
  </si>
  <si>
    <t>94. Transferències a altres administracions</t>
  </si>
  <si>
    <t>132. Seguretat i ordre públic</t>
  </si>
  <si>
    <t>133. Ordenació del trànsit i l'estacionament</t>
  </si>
  <si>
    <t>135. Protecció civil</t>
  </si>
  <si>
    <t>150. Administració general de l'habitatge i urbanisme</t>
  </si>
  <si>
    <t>152. Habitatge</t>
  </si>
  <si>
    <t>153. Vies públiques</t>
  </si>
  <si>
    <t>160. Clavegueram</t>
  </si>
  <si>
    <t>161. Abastament domiciliari d'aigua potable</t>
  </si>
  <si>
    <t>162. Recollida, gestió i tractament de residus</t>
  </si>
  <si>
    <t>163. Neteja viària</t>
  </si>
  <si>
    <t>164. Cementiri i serveis funeraris</t>
  </si>
  <si>
    <t>165. Enllumenat públic</t>
  </si>
  <si>
    <t>171. Parcs i jardins</t>
  </si>
  <si>
    <t>172. Protecció i millora del medi ambient</t>
  </si>
  <si>
    <t>170. Administració general del medi ambient</t>
  </si>
  <si>
    <t>221. Altres prestracions econòmiques a favor empleats</t>
  </si>
  <si>
    <t>231. Assistència social i primària</t>
  </si>
  <si>
    <t>241. Foment de l'ocupació</t>
  </si>
  <si>
    <t>311. Protecció de la salubritat pública</t>
  </si>
  <si>
    <t>312. Serveis assistencials</t>
  </si>
  <si>
    <t>320. Administració general de l'educació</t>
  </si>
  <si>
    <t>327. Foment de la convivència ciutadana</t>
  </si>
  <si>
    <t>323. Funcionament dels centres d'ensenyament</t>
  </si>
  <si>
    <t>324. Funcionament dels centres d'ensenyament secundari</t>
  </si>
  <si>
    <t>326. Serveis complementaris d'educació</t>
  </si>
  <si>
    <t>330. Administració general de la cultura</t>
  </si>
  <si>
    <t>332. Biblioteques i arxius</t>
  </si>
  <si>
    <t>333. Equipaments culturals i museus</t>
  </si>
  <si>
    <t>338. Festes populars</t>
  </si>
  <si>
    <t>337. Ocupació del temps lliure</t>
  </si>
  <si>
    <t>334. Promoció cultural</t>
  </si>
  <si>
    <t>336. Protecció i gestió del patrimoni històrico-artístic</t>
  </si>
  <si>
    <t>340. Administració general de l'esport</t>
  </si>
  <si>
    <t>342. Instal·lacions esportives</t>
  </si>
  <si>
    <t>341. Promoció i foment de l'esport</t>
  </si>
  <si>
    <t>439. Altres actuacions de comerç i empreses</t>
  </si>
  <si>
    <t>431. Fires</t>
  </si>
  <si>
    <t>432. Informació i promoció turística</t>
  </si>
  <si>
    <t>491. Societat de la informació</t>
  </si>
  <si>
    <t>912. Òrgans de govern</t>
  </si>
  <si>
    <t>920. Administració general dels serveis de caràcter general</t>
  </si>
  <si>
    <t>924. Participació ciutadana</t>
  </si>
  <si>
    <t>934. Gestió del deute i la tresoreria</t>
  </si>
  <si>
    <t>932. Gestió del sistema tributari</t>
  </si>
  <si>
    <t>942. Transferències a entitats locals</t>
  </si>
  <si>
    <t>011. Deute públic</t>
  </si>
  <si>
    <t>PLA LECTOR MUNICIPAL</t>
  </si>
  <si>
    <t>RESIDÈNCIES TEATRALS</t>
  </si>
  <si>
    <t>posar entrada a ingressos</t>
  </si>
  <si>
    <t>DIETES SÍNDIC DE GREUGES</t>
  </si>
  <si>
    <t>ARRANJAMENT PARC MASCARÓ</t>
  </si>
  <si>
    <t>RECUPERACIÓ DE LA MEMÒRIA HISTÒRICA</t>
  </si>
  <si>
    <t>ASSISTÈNCIA DOMICILIÀRIA GENT GRAN</t>
  </si>
  <si>
    <t>CAMPANYES COHESIÓ SOCIAL I INTERGENERACIONAL</t>
  </si>
  <si>
    <t>01. Deute públic</t>
  </si>
  <si>
    <t>PLA LOCAL DE SEGURETAT</t>
  </si>
  <si>
    <t>PLA D'ACCESSIBILITAT MUNICIPAL</t>
  </si>
  <si>
    <t>2018-esm</t>
  </si>
  <si>
    <t>Cons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</si>
</sst>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  <font>
      <b/>
      <i/>
      <u/>
      <sz val="9"/>
      <name val="Arial"/>
      <family val="2"/>
    </font>
    <font>
      <sz val="9"/>
      <color theme="0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sz val="9"/>
      <color rgb="FF000000"/>
      <name val="Arial"/>
      <family val="2"/>
    </font>
    <font>
      <b/>
      <i/>
      <sz val="9"/>
      <color rgb="FF00000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4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7">
    <xf numFmtId="0" fontId="0" fillId="0" borderId="0" xfId="0"/>
    <xf numFmtId="49" fontId="3" fillId="0" borderId="0" xfId="0" applyNumberFormat="1" applyFont="1" applyFill="1" applyBorder="1" applyAlignment="1">
      <alignment horizontal="left" vertical="top" shrinkToFit="1"/>
    </xf>
    <xf numFmtId="0" fontId="5" fillId="0" borderId="0" xfId="0" applyFont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shrinkToFit="1"/>
    </xf>
    <xf numFmtId="2" fontId="7" fillId="0" borderId="0" xfId="0" applyNumberFormat="1" applyFont="1" applyBorder="1" applyAlignment="1">
      <alignment vertical="center" shrinkToFit="1"/>
    </xf>
    <xf numFmtId="10" fontId="7" fillId="0" borderId="0" xfId="0" applyNumberFormat="1" applyFont="1" applyBorder="1" applyAlignment="1">
      <alignment vertical="center" shrinkToFit="1"/>
    </xf>
    <xf numFmtId="0" fontId="8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 shrinkToFit="1"/>
    </xf>
    <xf numFmtId="2" fontId="5" fillId="0" borderId="0" xfId="0" applyNumberFormat="1" applyFont="1" applyBorder="1" applyAlignment="1">
      <alignment vertical="center" shrinkToFit="1"/>
    </xf>
    <xf numFmtId="10" fontId="5" fillId="0" borderId="0" xfId="0" applyNumberFormat="1" applyFont="1" applyBorder="1" applyAlignment="1">
      <alignment vertical="center" shrinkToFit="1"/>
    </xf>
    <xf numFmtId="4" fontId="7" fillId="0" borderId="0" xfId="0" applyNumberFormat="1" applyFont="1" applyBorder="1" applyAlignment="1">
      <alignment vertical="center" shrinkToFi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4" fontId="5" fillId="0" borderId="0" xfId="0" applyNumberFormat="1" applyFont="1" applyBorder="1" applyAlignment="1">
      <alignment horizontal="right" vertical="top" shrinkToFit="1"/>
    </xf>
    <xf numFmtId="10" fontId="5" fillId="0" borderId="0" xfId="0" applyNumberFormat="1" applyFont="1" applyBorder="1" applyAlignment="1">
      <alignment horizontal="right" vertical="top" shrinkToFit="1"/>
    </xf>
    <xf numFmtId="0" fontId="7" fillId="0" borderId="0" xfId="0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shrinkToFit="1"/>
    </xf>
    <xf numFmtId="2" fontId="7" fillId="0" borderId="0" xfId="0" applyNumberFormat="1" applyFont="1" applyBorder="1" applyAlignment="1">
      <alignment horizontal="left" vertical="center" shrinkToFit="1"/>
    </xf>
    <xf numFmtId="10" fontId="7" fillId="0" borderId="0" xfId="0" applyNumberFormat="1" applyFont="1" applyBorder="1" applyAlignment="1">
      <alignment horizontal="left" vertical="center" shrinkToFit="1"/>
    </xf>
    <xf numFmtId="0" fontId="8" fillId="0" borderId="0" xfId="0" applyFont="1" applyBorder="1" applyAlignment="1">
      <alignment vertical="top" wrapText="1"/>
    </xf>
    <xf numFmtId="4" fontId="5" fillId="0" borderId="0" xfId="0" applyNumberFormat="1" applyFont="1" applyBorder="1" applyAlignment="1">
      <alignment vertical="top" shrinkToFit="1"/>
    </xf>
    <xf numFmtId="10" fontId="5" fillId="0" borderId="0" xfId="0" applyNumberFormat="1" applyFont="1" applyBorder="1" applyAlignment="1">
      <alignment vertical="top" shrinkToFit="1"/>
    </xf>
    <xf numFmtId="0" fontId="8" fillId="0" borderId="0" xfId="0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horizontal="right" vertical="center" shrinkToFit="1"/>
    </xf>
    <xf numFmtId="2" fontId="5" fillId="0" borderId="0" xfId="0" applyNumberFormat="1" applyFont="1" applyBorder="1" applyAlignment="1">
      <alignment horizontal="right" vertical="center" shrinkToFit="1"/>
    </xf>
    <xf numFmtId="10" fontId="5" fillId="0" borderId="0" xfId="0" applyNumberFormat="1" applyFont="1" applyBorder="1" applyAlignment="1">
      <alignment horizontal="right" vertical="center" shrinkToFit="1"/>
    </xf>
    <xf numFmtId="4" fontId="10" fillId="0" borderId="0" xfId="0" applyNumberFormat="1" applyFont="1" applyBorder="1" applyAlignment="1">
      <alignment horizontal="right" vertical="top" shrinkToFit="1"/>
    </xf>
    <xf numFmtId="10" fontId="11" fillId="0" borderId="0" xfId="0" applyNumberFormat="1" applyFont="1" applyBorder="1" applyAlignment="1">
      <alignment horizontal="right" vertical="top" shrinkToFit="1"/>
    </xf>
    <xf numFmtId="2" fontId="5" fillId="0" borderId="0" xfId="0" applyNumberFormat="1" applyFont="1" applyBorder="1" applyAlignment="1">
      <alignment horizontal="right" vertical="top" shrinkToFit="1"/>
    </xf>
    <xf numFmtId="2" fontId="10" fillId="0" borderId="0" xfId="0" applyNumberFormat="1" applyFont="1" applyBorder="1" applyAlignment="1">
      <alignment horizontal="right" vertical="top" shrinkToFit="1"/>
    </xf>
    <xf numFmtId="0" fontId="9" fillId="2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4" fontId="10" fillId="3" borderId="0" xfId="0" applyNumberFormat="1" applyFont="1" applyFill="1" applyBorder="1" applyAlignment="1">
      <alignment horizontal="right" vertical="top" shrinkToFit="1"/>
    </xf>
    <xf numFmtId="4" fontId="7" fillId="0" borderId="0" xfId="0" applyNumberFormat="1" applyFont="1" applyBorder="1" applyAlignment="1">
      <alignment horizontal="right" vertical="center" shrinkToFit="1"/>
    </xf>
    <xf numFmtId="10" fontId="7" fillId="0" borderId="0" xfId="0" applyNumberFormat="1" applyFont="1" applyBorder="1" applyAlignment="1">
      <alignment horizontal="right" vertical="center" shrinkToFit="1"/>
    </xf>
    <xf numFmtId="4" fontId="7" fillId="0" borderId="0" xfId="0" applyNumberFormat="1" applyFont="1" applyBorder="1" applyAlignment="1">
      <alignment horizontal="right" vertical="top" shrinkToFit="1"/>
    </xf>
    <xf numFmtId="2" fontId="7" fillId="0" borderId="0" xfId="0" applyNumberFormat="1" applyFont="1" applyBorder="1" applyAlignment="1">
      <alignment horizontal="right" vertical="top" shrinkToFit="1"/>
    </xf>
    <xf numFmtId="0" fontId="7" fillId="0" borderId="0" xfId="0" applyFont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  <xf numFmtId="0" fontId="0" fillId="0" borderId="0" xfId="0" applyAlignment="1">
      <alignment horizontal="left" indent="1"/>
    </xf>
    <xf numFmtId="1" fontId="0" fillId="0" borderId="0" xfId="0" applyNumberFormat="1"/>
    <xf numFmtId="1" fontId="4" fillId="0" borderId="7" xfId="0" applyNumberFormat="1" applyFont="1" applyFill="1" applyBorder="1" applyAlignment="1">
      <alignment horizontal="left" vertical="center"/>
    </xf>
    <xf numFmtId="1" fontId="4" fillId="0" borderId="2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4" fontId="4" fillId="0" borderId="2" xfId="0" applyNumberFormat="1" applyFont="1" applyFill="1" applyBorder="1" applyAlignment="1">
      <alignment horizontal="right" vertical="center"/>
    </xf>
    <xf numFmtId="1" fontId="4" fillId="0" borderId="1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/>
    </xf>
    <xf numFmtId="1" fontId="4" fillId="0" borderId="9" xfId="0" applyNumberFormat="1" applyFont="1" applyFill="1" applyBorder="1" applyAlignment="1">
      <alignment horizontal="left" vertical="center"/>
    </xf>
    <xf numFmtId="0" fontId="4" fillId="0" borderId="9" xfId="0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1" fontId="1" fillId="0" borderId="3" xfId="0" applyNumberFormat="1" applyFont="1" applyFill="1" applyBorder="1" applyAlignment="1">
      <alignment horizontal="left" vertical="top"/>
    </xf>
    <xf numFmtId="1" fontId="1" fillId="0" borderId="4" xfId="0" applyNumberFormat="1" applyFont="1" applyFill="1" applyBorder="1" applyAlignment="1">
      <alignment horizontal="left" vertical="top"/>
    </xf>
    <xf numFmtId="49" fontId="1" fillId="0" borderId="4" xfId="0" applyNumberFormat="1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49" fontId="2" fillId="0" borderId="4" xfId="0" applyNumberFormat="1" applyFont="1" applyFill="1" applyBorder="1" applyAlignment="1">
      <alignment horizontal="left" vertical="top"/>
    </xf>
    <xf numFmtId="4" fontId="1" fillId="0" borderId="4" xfId="0" applyNumberFormat="1" applyFont="1" applyFill="1" applyBorder="1" applyAlignment="1">
      <alignment horizontal="right" vertical="top"/>
    </xf>
    <xf numFmtId="2" fontId="1" fillId="0" borderId="4" xfId="0" applyNumberFormat="1" applyFont="1" applyFill="1" applyBorder="1" applyAlignment="1">
      <alignment horizontal="right" vertical="top"/>
    </xf>
    <xf numFmtId="2" fontId="1" fillId="0" borderId="6" xfId="0" applyNumberFormat="1" applyFont="1" applyFill="1" applyBorder="1" applyAlignment="1">
      <alignment horizontal="right" vertical="top"/>
    </xf>
    <xf numFmtId="1" fontId="1" fillId="0" borderId="5" xfId="0" applyNumberFormat="1" applyFont="1" applyFill="1" applyBorder="1" applyAlignment="1">
      <alignment horizontal="left" vertical="top"/>
    </xf>
    <xf numFmtId="1" fontId="1" fillId="0" borderId="6" xfId="0" applyNumberFormat="1" applyFont="1" applyFill="1" applyBorder="1" applyAlignment="1">
      <alignment horizontal="left" vertical="top"/>
    </xf>
    <xf numFmtId="49" fontId="1" fillId="0" borderId="6" xfId="0" applyNumberFormat="1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49" fontId="2" fillId="0" borderId="6" xfId="0" applyNumberFormat="1" applyFont="1" applyFill="1" applyBorder="1" applyAlignment="1">
      <alignment horizontal="left" vertical="top"/>
    </xf>
    <xf numFmtId="4" fontId="1" fillId="0" borderId="6" xfId="0" applyNumberFormat="1" applyFont="1" applyFill="1" applyBorder="1" applyAlignment="1">
      <alignment horizontal="right" vertical="top"/>
    </xf>
    <xf numFmtId="4" fontId="8" fillId="0" borderId="0" xfId="0" applyNumberFormat="1" applyFont="1" applyBorder="1" applyAlignment="1">
      <alignment vertical="center" wrapText="1"/>
    </xf>
    <xf numFmtId="4" fontId="8" fillId="0" borderId="0" xfId="0" applyNumberFormat="1" applyFont="1" applyBorder="1" applyAlignment="1">
      <alignment horizontal="right" vertical="center" wrapText="1"/>
    </xf>
    <xf numFmtId="4" fontId="8" fillId="0" borderId="0" xfId="0" applyNumberFormat="1" applyFont="1" applyBorder="1" applyAlignment="1">
      <alignment horizontal="right" vertical="top" wrapText="1"/>
    </xf>
    <xf numFmtId="4" fontId="7" fillId="0" borderId="0" xfId="0" applyNumberFormat="1" applyFont="1" applyBorder="1" applyAlignment="1">
      <alignment vertical="center" wrapText="1"/>
    </xf>
    <xf numFmtId="4" fontId="7" fillId="0" borderId="0" xfId="0" applyNumberFormat="1" applyFont="1" applyAlignment="1">
      <alignment horizontal="right" vertical="center" wrapText="1"/>
    </xf>
    <xf numFmtId="4" fontId="7" fillId="0" borderId="0" xfId="0" applyNumberFormat="1" applyFont="1" applyBorder="1" applyAlignment="1">
      <alignment horizontal="right" vertical="top" wrapText="1"/>
    </xf>
    <xf numFmtId="0" fontId="14" fillId="4" borderId="0" xfId="0" applyFont="1" applyFill="1" applyBorder="1" applyAlignment="1">
      <alignment horizontal="center" vertical="top" wrapText="1"/>
    </xf>
    <xf numFmtId="0" fontId="14" fillId="4" borderId="0" xfId="0" applyFont="1" applyFill="1" applyBorder="1" applyAlignment="1">
      <alignment horizontal="left" vertical="top" wrapText="1"/>
    </xf>
    <xf numFmtId="4" fontId="14" fillId="4" borderId="0" xfId="0" applyNumberFormat="1" applyFont="1" applyFill="1" applyBorder="1" applyAlignment="1">
      <alignment horizontal="right" vertical="top" shrinkToFit="1"/>
    </xf>
    <xf numFmtId="2" fontId="14" fillId="4" borderId="0" xfId="0" applyNumberFormat="1" applyFont="1" applyFill="1" applyBorder="1" applyAlignment="1">
      <alignment horizontal="right" vertical="top" shrinkToFit="1"/>
    </xf>
    <xf numFmtId="4" fontId="14" fillId="4" borderId="0" xfId="0" applyNumberFormat="1" applyFont="1" applyFill="1" applyBorder="1" applyAlignment="1">
      <alignment vertical="center" shrinkToFit="1"/>
    </xf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left" vertical="top" wrapText="1"/>
    </xf>
    <xf numFmtId="4" fontId="14" fillId="0" borderId="0" xfId="0" applyNumberFormat="1" applyFont="1" applyFill="1" applyBorder="1" applyAlignment="1">
      <alignment horizontal="right" vertical="top" shrinkToFit="1"/>
    </xf>
    <xf numFmtId="2" fontId="14" fillId="0" borderId="0" xfId="0" applyNumberFormat="1" applyFont="1" applyFill="1" applyBorder="1" applyAlignment="1">
      <alignment horizontal="right" vertical="top" shrinkToFit="1"/>
    </xf>
    <xf numFmtId="4" fontId="14" fillId="0" borderId="0" xfId="0" applyNumberFormat="1" applyFont="1" applyFill="1" applyBorder="1" applyAlignment="1">
      <alignment vertical="center" shrinkToFit="1"/>
    </xf>
    <xf numFmtId="4" fontId="14" fillId="4" borderId="0" xfId="0" applyNumberFormat="1" applyFont="1" applyFill="1" applyBorder="1" applyAlignment="1">
      <alignment horizontal="right" vertical="top" wrapText="1"/>
    </xf>
    <xf numFmtId="1" fontId="4" fillId="0" borderId="11" xfId="0" applyNumberFormat="1" applyFont="1" applyFill="1" applyBorder="1" applyAlignment="1">
      <alignment horizontal="right" vertical="center"/>
    </xf>
    <xf numFmtId="4" fontId="4" fillId="0" borderId="6" xfId="0" applyNumberFormat="1" applyFont="1" applyFill="1" applyBorder="1" applyAlignment="1">
      <alignment horizontal="right" vertical="center"/>
    </xf>
    <xf numFmtId="4" fontId="1" fillId="0" borderId="2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4" fillId="0" borderId="7" xfId="0" applyFont="1" applyFill="1" applyBorder="1" applyAlignment="1">
      <alignment horizontal="left" vertical="center"/>
    </xf>
    <xf numFmtId="4" fontId="4" fillId="0" borderId="0" xfId="0" applyNumberFormat="1" applyFont="1" applyFill="1" applyBorder="1" applyAlignment="1">
      <alignment horizontal="right" vertical="center"/>
    </xf>
    <xf numFmtId="0" fontId="4" fillId="0" borderId="7" xfId="0" applyNumberFormat="1" applyFont="1" applyFill="1" applyBorder="1" applyAlignment="1">
      <alignment horizontal="left" vertical="center"/>
    </xf>
    <xf numFmtId="0" fontId="16" fillId="0" borderId="9" xfId="0" applyFont="1" applyFill="1" applyBorder="1" applyAlignment="1">
      <alignment horizontal="left" vertical="center"/>
    </xf>
    <xf numFmtId="0" fontId="16" fillId="0" borderId="9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left" vertical="center"/>
    </xf>
    <xf numFmtId="4" fontId="16" fillId="0" borderId="2" xfId="0" applyNumberFormat="1" applyFont="1" applyFill="1" applyBorder="1" applyAlignment="1">
      <alignment horizontal="right" vertical="center"/>
    </xf>
    <xf numFmtId="1" fontId="16" fillId="0" borderId="1" xfId="0" applyNumberFormat="1" applyFont="1" applyFill="1" applyBorder="1" applyAlignment="1">
      <alignment horizontal="right" vertical="center"/>
    </xf>
    <xf numFmtId="49" fontId="15" fillId="0" borderId="0" xfId="0" applyNumberFormat="1" applyFont="1" applyFill="1" applyBorder="1" applyAlignment="1">
      <alignment horizontal="left" vertical="top" shrinkToFit="1"/>
    </xf>
    <xf numFmtId="49" fontId="15" fillId="0" borderId="8" xfId="0" applyNumberFormat="1" applyFont="1" applyFill="1" applyBorder="1" applyAlignment="1">
      <alignment horizontal="left" vertical="top" shrinkToFit="1"/>
    </xf>
    <xf numFmtId="49" fontId="15" fillId="0" borderId="8" xfId="0" applyNumberFormat="1" applyFont="1" applyFill="1" applyBorder="1" applyAlignment="1">
      <alignment horizontal="left" vertical="top" wrapText="1"/>
    </xf>
    <xf numFmtId="49" fontId="15" fillId="0" borderId="1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indent="2"/>
    </xf>
    <xf numFmtId="0" fontId="5" fillId="0" borderId="0" xfId="0" applyFont="1" applyBorder="1" applyAlignment="1">
      <alignment horizontal="left" vertical="center" wrapText="1"/>
    </xf>
  </cellXfs>
  <cellStyles count="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1033"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3" formatCode="#,##0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" formatCode="#,##0"/>
    </dxf>
    <dxf>
      <numFmt numFmtId="14" formatCode="0.00%"/>
    </dxf>
    <dxf>
      <numFmt numFmtId="13" formatCode="0%"/>
    </dxf>
    <dxf>
      <numFmt numFmtId="164" formatCode="0.0%"/>
    </dxf>
    <dxf>
      <numFmt numFmtId="164" formatCode="0.0%"/>
    </dxf>
    <dxf>
      <numFmt numFmtId="164" formatCode="0.0%"/>
    </dxf>
    <dxf>
      <alignment horizontal="right"/>
    </dxf>
    <dxf>
      <alignment horizontal="right"/>
    </dxf>
    <dxf>
      <alignment horizontal="right"/>
    </dxf>
    <dxf>
      <alignment horizontal="right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numFmt numFmtId="4" formatCode="#,##0.0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4" formatCode="#,##0.00"/>
      <border diagonalUp="0" diagonalDown="0" outline="0">
        <left/>
        <right/>
        <top/>
        <bottom/>
      </border>
    </dxf>
    <dxf>
      <fill>
        <patternFill patternType="none">
          <bgColor auto="1"/>
        </patternFill>
      </fill>
    </dxf>
    <dxf>
      <numFmt numFmtId="4" formatCode="#,##0.00"/>
      <border diagonalUp="0" diagonalDown="0" outline="0">
        <left/>
        <right/>
        <top/>
        <bottom/>
      </border>
    </dxf>
    <dxf>
      <fill>
        <patternFill patternType="none">
          <bgColor auto="1"/>
        </patternFill>
      </fill>
    </dxf>
    <dxf>
      <border diagonalUp="0" diagonalDown="0" outline="0">
        <left/>
        <right/>
        <top/>
        <bottom/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rgb="FFD9E1F2"/>
          <bgColor rgb="FFD9E1F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rgb="FFD9E1F2"/>
          <bgColor auto="1"/>
        </patternFill>
      </fill>
      <alignment horizontal="left" vertical="top" textRotation="0" wrapText="0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rgb="FFD9E1F2"/>
          <bgColor rgb="FFD9E1F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rgb="FFD9E1F2"/>
          <bgColor auto="1"/>
        </patternFill>
      </fill>
      <alignment horizontal="left" vertical="top" textRotation="0" wrapText="0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solid">
          <fgColor rgb="FFD9E1F2"/>
          <bgColor rgb="FFD9E1F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rgb="FFD9E1F2"/>
          <bgColor auto="1"/>
        </patternFill>
      </fill>
      <alignment horizontal="left" vertical="top" textRotation="0" wrapText="0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fill>
        <patternFill patternType="solid">
          <fgColor rgb="FFD9E1F2"/>
          <bgColor rgb="FFD9E1F2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fill>
        <patternFill patternType="none">
          <fgColor rgb="FFD9E1F2"/>
          <bgColor auto="1"/>
        </patternFill>
      </fill>
      <alignment horizontal="left" vertical="top" textRotation="0" wrapText="0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fill>
        <patternFill patternType="solid">
          <fgColor rgb="FFD9E1F2"/>
          <bgColor rgb="FFD9E1F2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fill>
        <patternFill patternType="none">
          <fgColor rgb="FFD9E1F2"/>
          <bgColor auto="1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border outline="0">
        <top style="thin">
          <color rgb="FFFFFFFF"/>
        </top>
      </border>
    </dxf>
    <dxf>
      <border diagonalUp="0" diagonalDown="0">
        <left/>
        <right/>
        <top style="thin">
          <color rgb="FFFFFFFF"/>
        </top>
        <bottom style="thin">
          <color rgb="FFFFFFFF"/>
        </bottom>
      </border>
    </dxf>
    <dxf>
      <fill>
        <patternFill patternType="none">
          <bgColor auto="1"/>
        </patternFill>
      </fill>
    </dxf>
    <dxf>
      <border outline="0">
        <bottom style="thin">
          <color rgb="FFFFFFFF"/>
        </bottom>
      </border>
    </dxf>
    <dxf>
      <fill>
        <patternFill patternType="none">
          <bgColor auto="1"/>
        </patternFill>
      </fill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164" formatCode="0.0%"/>
    </dxf>
    <dxf>
      <numFmt numFmtId="164" formatCode="0.0%"/>
    </dxf>
    <dxf>
      <numFmt numFmtId="164" formatCode="0.0%"/>
    </dxf>
    <dxf>
      <numFmt numFmtId="13" formatCode="0%"/>
    </dxf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border outline="0">
        <left style="thin">
          <color theme="1"/>
        </left>
        <top style="thin">
          <color theme="0"/>
        </top>
        <bottom style="thin">
          <color theme="0"/>
        </bottom>
      </border>
    </dxf>
    <dxf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4" formatCode="0.00%"/>
      <alignment horizontal="right" vertical="top" textRotation="0" wrapText="0" indent="0" justifyLastLine="0" shrinkToFit="1" readingOrder="0"/>
    </dxf>
    <dxf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4" formatCode="0.00%"/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14" formatCode="0.00%"/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4" formatCode="0.00%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2" formatCode="0.00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2" formatCode="0.00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general" vertical="center" textRotation="0" wrapText="0" indent="0" justifyLastLine="0" shrinkToFit="1" readingOrder="0"/>
    </dxf>
    <dxf>
      <alignment horizontal="general" vertical="center" textRotation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2" formatCode="0.00"/>
      <alignment horizontal="right" vertical="top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2" formatCode="0.00"/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right" vertical="top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right" vertical="top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righ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2" formatCode="0.00"/>
      <alignment horizontal="right" vertical="top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2" formatCode="0.00"/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right" vertical="top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right" vertical="top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righ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right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right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right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righ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right" vertical="center" textRotation="0" wrapText="0" indent="0" justifyLastLine="0" shrinkToFit="1" readingOrder="0"/>
    </dxf>
    <dxf>
      <font>
        <strike val="0"/>
        <outline val="0"/>
        <shadow val="0"/>
        <vertAlign val="baseline"/>
        <sz val="9"/>
        <name val="Arial"/>
        <scheme val="none"/>
      </font>
      <alignment horizontal="left" vertical="center" textRotation="0" indent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9"/>
        <name val="Arial"/>
        <scheme val="none"/>
      </font>
      <alignment vertical="center" textRotation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general" vertical="center" textRotation="0" wrapText="0" indent="0" justifyLastLine="0" shrinkToFit="1" readingOrder="0"/>
    </dxf>
    <dxf>
      <font>
        <strike val="0"/>
        <outline val="0"/>
        <shadow val="0"/>
        <vertAlign val="baseline"/>
        <sz val="9"/>
        <name val="Arial"/>
        <scheme val="none"/>
      </font>
      <alignment horizontal="left" vertical="center" textRotation="0" indent="0" justifyLastLin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4" formatCode="#,##0.00"/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9"/>
        <name val="Arial"/>
        <scheme val="none"/>
      </font>
      <alignment horizontal="general" vertical="center" textRotation="0" indent="0" justifyLastLine="0"/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general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9"/>
        <color theme="0"/>
        <name val="Arial"/>
        <scheme val="none"/>
      </font>
      <alignment horizontal="general" vertical="center" textRotation="0" indent="0" justifyLastLine="0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253</xdr:row>
      <xdr:rowOff>0</xdr:rowOff>
    </xdr:from>
    <xdr:to>
      <xdr:col>1</xdr:col>
      <xdr:colOff>72675</xdr:colOff>
      <xdr:row>260</xdr:row>
      <xdr:rowOff>121129</xdr:rowOff>
    </xdr:to>
    <xdr:pic>
      <xdr:nvPicPr>
        <xdr:cNvPr id="2" name="image18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908800"/>
          <a:ext cx="519423" cy="121129"/>
        </a:xfrm>
        <a:prstGeom prst="rect">
          <a:avLst/>
        </a:prstGeom>
      </xdr:spPr>
    </xdr:pic>
    <xdr:clientData/>
  </xdr:twoCellAnchor>
  <xdr:oneCellAnchor>
    <xdr:from>
      <xdr:col>8</xdr:col>
      <xdr:colOff>0</xdr:colOff>
      <xdr:row>711</xdr:row>
      <xdr:rowOff>0</xdr:rowOff>
    </xdr:from>
    <xdr:ext cx="519423" cy="121129"/>
    <xdr:pic>
      <xdr:nvPicPr>
        <xdr:cNvPr id="3" name="image18.png">
          <a:extLst>
            <a:ext uri="{FF2B5EF4-FFF2-40B4-BE49-F238E27FC236}">
              <a16:creationId xmlns:a16="http://schemas.microsoft.com/office/drawing/2014/main" id="{80498098-5189-724E-9224-AAF0EDBE6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687059"/>
          <a:ext cx="519423" cy="12112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519423" cy="121129"/>
    <xdr:pic>
      <xdr:nvPicPr>
        <xdr:cNvPr id="4" name="image18.png">
          <a:extLst>
            <a:ext uri="{FF2B5EF4-FFF2-40B4-BE49-F238E27FC236}">
              <a16:creationId xmlns:a16="http://schemas.microsoft.com/office/drawing/2014/main" id="{EDE8B936-2BA3-FB4C-9BCF-1E020AE59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687059"/>
          <a:ext cx="519423" cy="12112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519423" cy="121129"/>
    <xdr:pic>
      <xdr:nvPicPr>
        <xdr:cNvPr id="5" name="image18.png">
          <a:extLst>
            <a:ext uri="{FF2B5EF4-FFF2-40B4-BE49-F238E27FC236}">
              <a16:creationId xmlns:a16="http://schemas.microsoft.com/office/drawing/2014/main" id="{FE1D53F9-EECC-824B-AFD2-0773ACCBC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25091"/>
          <a:ext cx="519423" cy="12112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732</xdr:row>
      <xdr:rowOff>0</xdr:rowOff>
    </xdr:from>
    <xdr:ext cx="519423" cy="121129"/>
    <xdr:pic>
      <xdr:nvPicPr>
        <xdr:cNvPr id="6" name="image18.png">
          <a:extLst>
            <a:ext uri="{FF2B5EF4-FFF2-40B4-BE49-F238E27FC236}">
              <a16:creationId xmlns:a16="http://schemas.microsoft.com/office/drawing/2014/main" id="{0FBE5DF6-38FD-5745-AF6E-061B4BFD3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50182"/>
          <a:ext cx="519423" cy="121129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lvatierra Pujol, Isaac" refreshedDate="43276.823841550926" createdVersion="6" refreshedVersion="6" minRefreshableVersion="3" recordCount="972" xr:uid="{00000000-000A-0000-FFFF-FFFF06000000}">
  <cacheSource type="worksheet">
    <worksheetSource name="DESPESES"/>
  </cacheSource>
  <cacheFields count="8">
    <cacheField name="GRUP" numFmtId="0">
      <sharedItems containsString="0" containsBlank="1" containsNumber="1" containsInteger="1" minValue="110" maxValue="9421"/>
    </cacheField>
    <cacheField name="SUBCON" numFmtId="0">
      <sharedItems containsBlank="1" containsMixedTypes="1" containsNumber="1" containsInteger="1" minValue="12000" maxValue="91301"/>
    </cacheField>
    <cacheField name="CAPÍTOL" numFmtId="0">
      <sharedItems containsBlank="1"/>
    </cacheField>
    <cacheField name="CONCEPTE" numFmtId="0">
      <sharedItems containsBlank="1" count="302">
        <s v="INTERESSOS PRÈSTECS VIGENTS"/>
        <s v="INTERESSOS OPERACIONS A CURT TERMINI"/>
        <s v="DESPESES FORMALITZACIÓ,CANCELACIÓ"/>
        <s v="INTERESSOS DE DEMORA"/>
        <s v="QUOTES AMORTITZACIÓ PRÈSTES SECTOR PÚBLIC"/>
        <s v="QUOTES AMORTITZACIÓ PRESTEC FORA PÚBLIC"/>
        <s v="AMORTITZACIÓ DEUTE REV., FCC"/>
        <s v="POLICIA LOCAL (RETRIBUCIONS GRUP C1)"/>
        <s v="POLICIA LOCAL (RETRIBUCIONS GRUP C2)"/>
        <s v="POLICIA LOCAL (TRIENNIS)"/>
        <s v="POLICIA LOCAL (COMPLEMENTS DESTÍ)"/>
        <s v="POLICIA LOCAL (COMPLEMENTS ESPECÍFICS)"/>
        <s v="SERVEIS EXTRAORDINARIS POLICIA"/>
        <s v="ALTRES POLICIA (NOCTURNITAT)"/>
        <s v="QUOTES SEGURETAT SOCIAL POLICIA LOCAL"/>
        <s v="FORMACIÓ POLICIA LOCAL"/>
        <s v="RENTING VEHICLES POLICIA LOCAL"/>
        <s v="REPARACIONS PARC MÒBIL POLICIA LOCAL"/>
        <s v="COMBUSTIBLE PARC MÒBIL POLICIA LOCAL"/>
        <s v="VESTUARI POLICIA + EQUIP PERSONAL"/>
        <s v="ASSEGURANCES VEHICLES POLICIA LOCAL"/>
        <s v="DIETES PERSONAL POLICIA LOCAL"/>
        <s v="PLA LOCAL DE SEGURETAT"/>
        <s v="RENTING  DISPOSITIUS CONTROL  SEGURETAT VIAL"/>
        <s v="RENTING DISPOSITIUS COMUNICACIÓ POLICIA LOCAL"/>
        <s v="TREBALLS COMPLEMENTARIS D'INSTAL.LACIÓ I MATENIMENT DE CÀMERES DE VIGILÀNCIA"/>
        <s v="ALTRES SUBMINISTRAMENTS (SENYALS I EQUIPS)"/>
        <s v="SUPORT CÀMERES SEGURETAT"/>
        <s v="INSTAL·LACIÓ GRUP SEMAFÒRIC"/>
        <s v="PROTECCIÓ CIVIL I EMERGÈNCIES"/>
        <s v="TÉCNICS URBANISME (RETRIBUCIONS PLANTILLA)"/>
        <s v="REDACCIÓ PROJECTES TÈCNICS"/>
        <s v="REDACCIÓ PROJECTES"/>
        <s v="BRIGADA SERVEIS (RETRIBUCIONS PLANTILLA)"/>
        <s v="BRIGADA SERVEIS (ALTRES INCENTIUS)"/>
        <s v="CONSERVACIO DEPENDENCIES SERVEIS GENERALS"/>
        <s v="NETEJA DEPENDENCIES"/>
        <s v="PRESTACIO SERVEIS MANTENIMENT(ascensors/alarmes/extintors/calderes escoles)"/>
        <s v="SUBVENCIONS ARRANJAMENT I MILLORA FAÇANES"/>
        <s v="REHABILITACIÓ I ADEQUACIÓ EDIFICIS MUNICIPALS"/>
        <s v="ARRANJAMENT NAU MASCARÒ"/>
        <s v="PLA D'ACCESSIBILITAT MUNICIPAL"/>
        <s v="CONVERSIÓ ZONA VIANANTS DEL CENTRE FASE"/>
        <s v="BRIGADA OBRES (RETRIBUCIONS PLANTILLA)"/>
        <s v="QUOTES SEGURETAT SOCIAL BRIGADA OBRES I SERVEIS"/>
        <s v="RENTING VEHICLES  BRIGADA D'OBRES"/>
        <s v="REPARACIONS MANTENIMENT VIES PÚBLIQUES ETC"/>
        <s v="OBRES I REPARACIONS EXEC. SUBSIDIÀRIA"/>
        <s v="CONSERVACIÓ I MANTENIMENT PARC MÒBIL BRIGADA OBRES"/>
        <s v="MANTENIMENT MOBILIARI VIES PUBLIQUES, PARCS,JARDINS"/>
        <s v="COMBUSTIBLE PARC MOBIL"/>
        <s v="VESTUARI BRIGADA"/>
        <s v="PRIMES ASSEGURANCES VEHICLES BRIGADA D'OBRES"/>
        <s v="ARRANJAMENT CARRERS"/>
        <s v="ASFALTAT CARRERS"/>
        <s v="CONTRUCCIÓ CARRIL-BICI"/>
        <s v="ARRANJAMENT PETANC, PARC ESPORTIU I ALTRES"/>
        <s v="REPARACIÓ I MILLORA CAMÍ DEL CEMENTIRI"/>
        <s v="ADEQUACIÓ ESPAI ESGLÈSIA"/>
        <s v="URBANITZACIÓ ACCÉS ESGLÈSIA"/>
        <s v="CONVERSIÓ ZONA VIANANTS"/>
        <s v="CARRIL BICI / RIERA DE TIANA"/>
        <s v="MOBILITAT"/>
        <s v="ACTUACIONS VIA PÚBLICA"/>
        <s v="CONSERVACIÓ CLAVEGUERAM"/>
        <s v="CONSERVACIÓ/REPARACIONS DIPÓSIT D'AIGUA"/>
        <s v="SUBMINISTRAMENT AIGUA  MUNICIPALS"/>
        <s v="RECOLLIDA D'ESCOMBRARIES"/>
        <s v="RECOLLIDA VEHICLES ABANDONATS"/>
        <s v="CONSERVACIÓ/MANTENIMENT INSTAL·LACIONS DEIXALLERIA"/>
        <s v="BOSSES COMPOSTABLES"/>
        <s v="CONTRACTE FUNCIONAMENT DEIXALLERIA"/>
        <s v="TRANSPORT RESIDUS DEIXALLERIA A.M.B."/>
        <s v="TREBALLS ASSISTÈNCIA SEGUIMENT RECOLLIDA RESIDUS"/>
        <s v="SERVEIS NETEJA VIARIA"/>
        <s v="CONSERVACIÓ CEMENTIRI"/>
        <s v="CEMENTIRI"/>
        <s v="CONSUM ENERGIA ENLLUMENAT PÚBLIC"/>
        <s v="CONTRACTE CONSERVACIÓ ENLLUMENAT PÚBLIC (SECE)"/>
        <s v="TREBALLS VARIS ENLLUMENAT"/>
        <s v="MILLORA ENLLUMENAT PÚBLIC"/>
        <s v="CONSERVACIÓ, REPARACIÓ I REPOSICIÓ ENLLUMENAT PÚBLIC"/>
        <s v="AGENT CÍVIC (RETRIBUCIONS GRUP C2)"/>
        <s v="AGENT CÍVIC (TRIENNIS)"/>
        <s v="AGENT CÍVIC (COMPLEMENT DESTÍ)"/>
        <s v="AGENT CÍVIC (COMPLEMENT ESPECÍFIC)"/>
        <s v="MEDI AMBIENT (RETRIBUCIONS PLANTILLA)"/>
        <s v="QUOTES SEGURETAT SOCIAL MEDIA AMBIENT"/>
        <s v="MEDI NATURAL DESPESES GRASL DE FUNCIONAMENT"/>
        <s v="EDUCACIÓ AMBIENTALI COMUNICACIÓ AMBIENTAL"/>
        <s v="PROMOCIO EXTERNA RECOLLIDA PORTA A PORTA"/>
        <s v="RENTING VEHICLE BRIGADA VERDE"/>
        <s v="TREBALLS JARDINERIA , REPARACIONS EINES I ETC"/>
        <s v="PLA ARBRAT 2016"/>
        <s v="MANTENIMENT HORTS MUNICIPALS"/>
        <s v="REPARACIONS MAQUINÀRIA, UTILLATGE ETC JARDINERIA"/>
        <s v="COMBUSTIBLE VEHICLE PARCS I JARDINS (soc)"/>
        <s v="VESTUARI PERSONAL JARDINERIA (SOC)"/>
        <s v="CONTRACTES SERVEIS MANTENIMENT ESPAIS VERDS PÚBLICS"/>
        <s v="APORTACIÓ ÀREA METROPOLITANA.- MANTENIMENT PARC TRANVIA"/>
        <s v="APORTACIO CONSORCI PARC SERRALADA LITORAL"/>
        <s v="APORTACIÓ ADF"/>
        <s v="MILLORA PARCS INFANTILS"/>
        <s v="CONDICIONAMENT DE PARCS"/>
        <s v="CONTRACTACIÓ SERVEI I GESTIÓ ARBRAT"/>
        <s v="DIPÓSIT CAN BOTER"/>
        <s v="NETEJA SOLARS"/>
        <s v="ASSISTÈNCIA MEDICOFARMACÈUTICA FUNCIONARIS"/>
        <s v="SERVEIS SOCIALS (RETRIBUCIONS PLANTILLA)"/>
        <s v="QUOTES SEGURETAT SOCIAL SERVEI SOCIALS"/>
        <s v="CONSUM LLUM EDIFICI CR ANSELM CLAVE"/>
        <s v="CONSUM GAS EDIFICI CR ANSELM CLAVE"/>
        <s v="SUBMINISTRAMENT EDIF. CR. A.CLAVÉ"/>
        <s v="CAMPANYES COHESIÓ SOCIAL I INTERGENERACIONAL"/>
        <s v="CONTRACTE SERVEIS ASSISTENCIALS"/>
        <s v="ASSISTÈNCIA DOMICILIÀRIA GENT GRAN"/>
        <s v="DIETES I DESPESES LOCOMOCIÓ SERVEIS A LA LLAR"/>
        <s v="CONSELL COMARCAL CONVENI S.A.D."/>
        <s v="SUBVENCIÓ ESPLAI GENT GRAN"/>
        <s v="SUBVENCIONS ENTITAS SOCIALS"/>
        <s v="AJUTS SOCIALS"/>
        <s v="AJUTS SOCIALS HABITATGES"/>
        <s v="FONS SOLIDARITAT"/>
        <s v="DESPESES PER L' IGUALTAT"/>
        <s v="PROMOCIÓ SOCIAL i TREBALL COMUNITARI"/>
        <s v="CONTRACTE PRESTACIÓ SERVEIS RESIDÈNCIA AVIS"/>
        <s v="PERSONAL SERVEI OCUPACIO I FOMENT DESENVOL,LOCAL"/>
        <s v="PERSONAL CONTRACTAT PLA ÀREA METROPOLITÀ"/>
        <s v="PERSONAL CONTRACTAT PLA LOCAL DIPUTACIO"/>
        <s v="QUOTES SEGURETAT SOCIAL PLANS OCUPACIONALS"/>
        <s v="PROMOCIÓ OCUPACIÓ I ALTRES. PROJECTE SINGULARS"/>
        <s v="DESPESES FOMENT DE POLÍTIQUES ACTIVES D'OCUPACIÓ"/>
        <s v="SUBVENCIONS FOMENT A L'OCUPACIÓ"/>
        <s v="ACCIONS P.A.O."/>
        <s v="DESPESES FOMENT A L'OCUPACIÓ"/>
        <s v="PROJECTES DE FOMENT A LA PROMOCIÓ ECONÒMICA"/>
        <s v="CAMPANYA SOBRE TINENÇA RESPONSBLE D'ANIMALS"/>
        <s v="CONVENI APROPA'T"/>
        <s v="RECOLLIDA DE GOSSOS I GATS"/>
        <s v="COLÒNIES DE GATS"/>
        <s v="CONTROL PLAGUES (D.D.D.,LEGIONEL·LOSI,ETC)"/>
        <s v="RENTING DESFIBRIL·LADORS"/>
        <s v="CONTRACTACIÓ SERVEIS CREU ROJA (Serveis Preventius)"/>
        <s v="CREU ROJA"/>
        <s v="EDUCACIÓ (RETRIBUCIONS PLANTILLA)"/>
        <s v="QUOTES SEGURETAT SOCIAL EDUCACIÓ"/>
        <s v="DIFUSIÓ I PUBLICITAT EDUCACIÓ"/>
        <s v="BEQUES AREA D'EDUCACIÓ"/>
        <s v="CONVENI AMPA LOLA ANGLADA"/>
        <s v="SUBVENCIONS ENTITATS EDUCATIVES"/>
        <s v="CONVENI AMPA TIZIANA"/>
        <s v="CONVENI AMPA INSTITUT DE TIANA"/>
        <s v="CONVENI AMPA INSTITUT THALASSA"/>
        <s v="CONVENI AMPA ESCOLA BRESSOL MUNICIPAL"/>
        <s v="CONVENI AMPA ESCOLA MUNICIPAL DE MÚSICA I DANSA"/>
        <s v="JOVENTUT (RETRIBUCIONS PLANTILLA)"/>
        <s v="CONSUM LLUM ENSENYAMENT"/>
        <s v="CONSUM GAS i COMBUSTIBLE CALEFACCIÓ ENSENYAMENT"/>
        <s v="PROMOCIÓ EDUCATIVA"/>
        <s v="EDUCACIO AMBIENTAL A L'ESCOLA"/>
        <s v="PRESTACIÓ SERVEIS ESCOLA BRESSOL"/>
        <s v="MILLORA EQUIPAMENTS  EDUCATIUS"/>
        <s v="OBRES ADEQUACIÓ EDIFICIS ESCOLARS S/CONVENI"/>
        <s v="PROJECTES ESCOLARS"/>
        <s v="ESCOLA TIZIANA"/>
        <s v="ESCOLA BRESSOL"/>
        <s v="PROJECTE DE DIVERSIFICACIÓ CURRICULAR A SECUNDARIA"/>
        <s v="FORMACIÓ EN LLENGÜES"/>
        <s v="CONVENI AJUNTAMENT MONTGAT -FORMACIÓ EN LLENGUES"/>
        <s v="PROMOCIÓ SOCIAL: APORTACIÓ CONVENI PQPI(educació)"/>
        <s v="DESPESES DE FUNCIONAMENT ESCOLA ADULTS"/>
        <s v="CONTRACTE PRESTAC. SERVEIS ESCOLA DE MUSICA I DANSA"/>
        <s v="CULTURA (RETRIBUCIONS PLANTILLA)"/>
        <s v="QUOTES SEGURETAT SOCIAL CULTURA"/>
        <s v="CONSUM LLUM EDIFI. AREA CULTURA"/>
        <s v="CONSUM GAS CULTURA"/>
        <s v="PUBLICITAT I COMUNICACIÓ.-CULTURA"/>
        <s v="RECUPERACIÓ DE LA MEMÒRIA HISTÒRICA"/>
        <s v="BIBLIOTEQUES (RETRIBUCIONS PLANTILLA)"/>
        <s v="QUOTES SEGURETAT SOCIAL BIBLIOTEQUES"/>
        <s v="PLA LECTOR MUNICIPAL"/>
        <s v="DESPESES BIBLIOTECA (CONVENI DIPUTACIÓ)"/>
        <s v="REFORMA  BIBLIOTECA MUNICIPAL"/>
        <s v="DESPESES MANTENIMENT EQUIPAMENTS CULTURALS"/>
        <s v="BIBLIOTECA"/>
        <s v="SALA ALBÉNIZ"/>
        <s v="CAN RIERA"/>
        <s v="MUSEU A CEL OBERT"/>
        <s v="PROGRAMACIO ESTABLE (DANSA,MUSICA I TEATRE I CINEMA)"/>
        <s v="RESIDÈNCIES TEATRALS"/>
        <s v="CONTRACTACIÓ SERVEIS TÈCNICS ACTIVITATS CULTURALS"/>
        <s v="SUBVENCIONS ENTITATS CULTURALS I SOCIALS"/>
        <s v="CONVENI SOCIETAT CORAL JOVENTUT TIANENCA"/>
        <s v="CONVENI AMICS DE LA SARDANA"/>
        <s v="CONVENI DIABLES"/>
        <s v="CONVENI ARTISTES"/>
        <s v="CONCURS MUSEU A CEL OBERT"/>
        <s v="ARRANJAMENT PARC MASCARÓ"/>
        <s v="ADEQUACIÓ LOCAL DESTINAT P.I.J."/>
        <s v="DESPESES CONSERVACIÓ PATRIMONI"/>
        <s v="ACTES I ACTIVITAT - JOVENTUT"/>
        <s v="CONTRACTE SERVEI GESTIÓ I DINAMITZACIÓ CASAL DE JOVES"/>
        <s v="CICLE FESTIU"/>
        <s v="FESTIVALS ARTÍSTICS"/>
        <s v="ESPORTS (RETRIBUCIONS PLANTILLA)"/>
        <s v="QUOTES SEGURETAT SOCIAL ESPORTS"/>
        <s v="CONSUM LLUM ESPORTS"/>
        <s v="SUBVENCIONS USUARIS PISCINA COBERTA"/>
        <s v="PROMOCIÓ ESPORTIVA"/>
        <s v="CONTRACTACIÓ PRESTACIÓ SERVEIS ESPORTIUS"/>
        <s v="SUBVENCIONS CLUBS ESPORTIUS"/>
        <s v="COSUM GAS-BUTÀ ESPORTS"/>
        <s v="MILLORA EQUIPAMENTS ESPORTIUS"/>
        <s v="GESTIO PISCINA ESTIU"/>
        <s v="CONTRACTACIÓ SERVEI MANTENIMENT PISCINA"/>
        <s v="EQUIPAMENTS ESPORTIUS"/>
        <s v="MANTENIMENT CAMP DE FUTBOL"/>
        <s v="PROMOCIÓ COMERÇ DE PROXIMITAT"/>
        <s v="SUBVENCIONS  I BONIFICACIONS AL COMERÇ"/>
        <s v="CONVENI CONSORCI PROMOCIÓ TURÍSTICA COSTA MARESME"/>
        <s v="FOMENT A LA INICIATIVA EMPRENEDORA"/>
        <s v="APORTACIÓ CONSORCI D.O. ALELLA"/>
        <s v="PROMOCIÓ AL COMERÇ LOCAL"/>
        <s v="RÀDIO (RETRIBUICONS PLANTILLA)"/>
        <s v="QUOTES SEGURETAT SOCIAL SOCIETAT INFORMACIÓ"/>
        <s v="DESPESES DE FUNCIONAMENT RÀDIO"/>
        <s v="DESPESES COL·LABORACIONS RÀDIO MUNICIPAL"/>
        <s v="IMPLANTACIÓ XARXA WIFI"/>
        <s v="MANTENIMENT EQUIPAMENT TÈCNIC DE LA RÀDIO"/>
        <s v="APORTACIÓ CONSORCI DIGITAL MATARÒ-MARESME"/>
        <s v="ATENCIONS INSTITUCIONALS"/>
        <s v="DIETES ASSISTENCIA CARRECS ELECTIUS"/>
        <s v="DIETES SÍNDIC DE GREUGES"/>
        <s v="SUBVENCIONS GRUPS MUNICIPALS"/>
        <s v="ADM. GEN. FUNC. (RETRIBUICIONS GRUP A1)"/>
        <s v="ADM. GEN. FUNC. (RETRIBUCIONS GRUP A2)"/>
        <s v="ADM. GEN. FUNC. (RETRIBUCIONS GRUP C1)"/>
        <s v="ADM. GEN. FUNC. (TRIENNIS)"/>
        <s v="ADM. GEN. FUNC. (COMPLEMENTS DESTÍ)"/>
        <s v="ADM. GEN. FUNC. (COMPLEMENTS ESPECÍFICS)"/>
        <s v="ADM. GEN. FUNC. (ALTRES COMPLEMENTS)"/>
        <s v="ADM. GENERAL (RETRIBUCIONS PLANTILLA)"/>
        <s v="ACTUALITZACIÓ RETRIBUCIONS I VALORACIONS LLOCS TREBALL"/>
        <s v="APLICACIÓ ADAPTACIÓ VALORACIÓ LLOC TREBALL"/>
        <s v="PERSONAL TEMPORAL ADMINISTRACIO GENERAL"/>
        <s v="SUPLENCIES SERVEIS BÀSICS"/>
        <s v="GRATIFICACIONS SERVEIS GENERALS"/>
        <s v="QUOTES SEGURETAT SOCIAL SERVEIS GENERALS"/>
        <s v="FORMACIÓ I PERFECCIONAMENT FUNCIONARIS"/>
        <s v="FONS AJUTS SOCIALS PERSONAL"/>
        <s v="ASSEGURANÇA VIDA/ACCIDENTS"/>
        <s v="LLOGUER EDIFICIS PER  A DEPENDÈNCIES MUNICIPALS"/>
        <s v="RENTING EQUIPS INFORMÀTICS I FOTOCOPIADORES + RÀDIO"/>
        <s v="ACTUACIONS COMPLIMENT PROGRAMA RISCOS LABORALS"/>
        <s v="MATERIAL D'OFICINA DE TOTES LES DEPENDÈNCIES"/>
        <s v="MANTENIMENT INFORMÀTIC DE TOTES LES DEPENDÈNCIES"/>
        <s v="CONSUM ELECTRICITAT SERVEIS GENERALS"/>
        <s v="CONSUM GAS SERVEIS GENERALS"/>
        <s v="ALTRES SUBMINISTRES I MATERIAL FUNGIBLE"/>
        <s v="DESPESES TELEFONS TOTS ELS SERVEIS MCAPLS."/>
        <s v="CORREUS DE TOTES LES DEPENDÈNCIES"/>
        <s v="DESPESES SERVEI MISSATGERIA"/>
        <s v="PRIMES ASSEGURANCES"/>
        <s v="SUBSCRIPCIONS-PUBLICACIONS-ANUNCIS I ALTRES"/>
        <s v="DESPESES JURÍDIQUES,CONTENCIÓS, RESPONS.PATRIMONIAL"/>
        <s v="HONORARIS JURÍDICS/TECNICS I ALTRES PROFESSIONALS"/>
        <s v="DESPESES LOCOMOCIÓ"/>
        <s v="ASSISTÈNCIA TRIBUNALS OPOSICIONS"/>
        <s v="CONSELL COMARCAL CONVENIS VARIS"/>
        <s v="APORTACIÓ ORGANISMES FMC LOCALRET i ALTRES"/>
        <s v="MOBILIARI SERVEIS GENERALS"/>
        <s v="PRÈSTECS A CURT TERMINI (personal Ajuntament)"/>
        <s v="ASSEGURANCES R.C. PERSONAL"/>
        <s v="MANTENIMENT SOFTWARE INFORMÀTIC"/>
        <s v="APORTACIÓ TRAM SUPRAMUNICIPAL P.I.GENERALITAT"/>
        <s v="ADQUISICIÓ SOFTWARE I LLICÈNCIES"/>
        <s v="CONSUM ELECTRICITAT COMUNICACIÓ SOCIAL"/>
        <s v="BUTLLETINS MUNICIPALS"/>
        <s v="PARTICIPACIÓ I INFORMACIÓ CIUTADANA"/>
        <s v="SERVEIS RECAPTACIÓ"/>
        <s v="ALTRES DESPESES FINANCERES"/>
        <s v="APORTACIÓ MUNICIPAL A A.M.B."/>
        <s v="APORTACIÓ MANCOMUNITAT DE MUNICIPIS AMB passera zona poliesp"/>
        <s v="APORTACIONS A.M.B.  P.I.ESTAT"/>
        <m/>
        <s v="MANTENIMENT SOFTWARE INFORMÀTIC " u="1"/>
        <s v="REFORMES I ADEQUACIONS EQUIPAMENTS" u="1"/>
        <s v="CAMPANYA SOBRE TINENÇA RESPONSBLE D'ANIMALS " u="1"/>
        <s v="DESPESES DE FUNCIONAMENT ESCOLA ADULTS " u="1"/>
        <s v="DESPESES CONSERVACIÓ PATRIMONI " u="1"/>
        <s v="REPARACIONS PARC MÒBIL POLICIA LOCAL " u="1"/>
        <s v="REFORMES I ADEQUACIONS EQUPIAMENTS" u="1"/>
        <s v="RENTING  ALTRE IMMOBIL. MATERIAL(dispositiu control seguretat vial)" u="1"/>
        <s v="APORTACIÓ MANCOMUNITAT DE MUNICIPIS AMB passera zona poliesportiva" u="1"/>
        <s v="PLA DE SEGURETAT" u="1"/>
        <s v="SERVEIS RECAPTACIÓ " u="1"/>
        <s v="PRESTACIO SERVEIS MANTENIMENT(ascensors/alarmes/extintors/cald" u="1"/>
        <s v="PLA D'ACCESSIBILITAT" u="1"/>
        <s v="CONSERVACIÓ/REPARACIONS DIPÓSIT D'AIGUA " u="1"/>
        <s v="SUBVENCIONS CLUBS ESPORTIUS " u="1"/>
        <s v="QUOTES SEGURETAT SOCIAL CULTURA " u="1"/>
        <s v="AJUTS SOCIALS " u="1"/>
      </sharedItems>
    </cacheField>
    <cacheField name="POLÍTIQUES" numFmtId="0">
      <sharedItems containsBlank="1" count="40">
        <s v="01. Deute públic"/>
        <s v="13. Seguretat i mobilitat"/>
        <s v="15. Habitatge i urbanisme"/>
        <s v="16. Benestar comunitari"/>
        <s v="17. Medi ambient"/>
        <s v="22. Altres prestracions econòmiques a favor empleats"/>
        <s v="23. Serveis socials i promoció social"/>
        <s v="24. Foment de l'ocupació"/>
        <s v="31. Salut"/>
        <s v="32. Educació"/>
        <s v="33. Cultura"/>
        <s v="34. Esport"/>
        <s v="43. Comerç, turisme i petites i mitjanes empreses"/>
        <s v="49. Altres actuacions de caràcter econòmic"/>
        <s v="91. Òrgans de govern"/>
        <s v="92. Serveis de caràcter general"/>
        <s v="93. Administració financera i tributària"/>
        <s v="94. Transferències a altres administracions"/>
        <m/>
        <s v="Benestar comunitari" u="1"/>
        <s v="Serveis socials i promoció social" u="1"/>
        <s v="z1. Deute públic" u="1"/>
        <s v="Habitatge i urbanisme" u="1"/>
        <s v="Medi ambient" u="1"/>
        <s v="Òrgans de govern" u="1"/>
        <s v="Serveis de caràcter general" u="1"/>
        <s v="Inversions" u="1"/>
        <s v="x1. Deute públic" u="1"/>
        <s v="Comerç, turisme i petites i mitjanes empreses" u="1"/>
        <s v="Cultura" u="1"/>
        <s v="Transferències a altres administracions" u="1"/>
        <s v="Salut" u="1"/>
        <s v="Educació" u="1"/>
        <s v="Administració financera i tributària" u="1"/>
        <s v="Esport" u="1"/>
        <s v="Seguretat i mobilitat" u="1"/>
        <s v="Altres actuacions de caràcter econòmic" u="1"/>
        <s v="Foment de l'ocupació" u="1"/>
        <s v="Deute públic" u="1"/>
        <s v="Altres prestracions econòmiques a favor empleats" u="1"/>
      </sharedItems>
    </cacheField>
    <cacheField name="PROGRAMA" numFmtId="0">
      <sharedItems containsBlank="1" count="96">
        <s v="011. Deute públic"/>
        <s v="132. Seguretat i ordre públic"/>
        <s v="133. Ordenació del trànsit i l'estacionament"/>
        <s v="135. Protecció civil"/>
        <s v="150. Administració general de l'habitatge i urbanisme"/>
        <s v="152. Habitatge"/>
        <s v="153. Vies públiques"/>
        <s v="160. Clavegueram"/>
        <s v="161. Abastament domiciliari d'aigua potable"/>
        <s v="162. Recollida, gestió i tractament de residus"/>
        <s v="163. Neteja viària"/>
        <s v="164. Cementiri i serveis funeraris"/>
        <s v="165. Enllumenat públic"/>
        <s v="170. Administració general del medi ambient"/>
        <s v="171. Parcs i jardins"/>
        <s v="172. Protecció i millora del medi ambient"/>
        <s v="221. Altres prestracions econòmiques a favor empleats"/>
        <s v="231. Assistència social i primària"/>
        <s v="241. Foment de l'ocupació"/>
        <s v="311. Protecció de la salubritat pública"/>
        <s v="312. Serveis assistencials"/>
        <s v="320. Administració general de l'educació"/>
        <s v="323. Funcionament dels centres d'ensenyament"/>
        <s v="324. Funcionament dels centres d'ensenyament secundari"/>
        <s v="326. Serveis complementaris d'educació"/>
        <s v="327. Foment de la convivència ciutadana"/>
        <s v="330. Administració general de la cultura"/>
        <s v="332. Biblioteques i arxius"/>
        <s v="333. Equipaments culturals i museus"/>
        <s v="334. Promoció cultural"/>
        <s v="336. Protecció i gestió del patrimoni històrico-artístic"/>
        <s v="337. Ocupació del temps lliure"/>
        <s v="338. Festes populars"/>
        <s v="340. Administració general de l'esport"/>
        <s v="341. Promoció i foment de l'esport"/>
        <s v="342. Instal·lacions esportives"/>
        <s v="431. Fires"/>
        <s v="432. Informació i promoció turística"/>
        <s v="439. Altres actuacions de comerç i empreses"/>
        <s v="491. Societat de la informació"/>
        <s v="912. Òrgans de govern"/>
        <s v="920. Administració general dels serveis de caràcter general"/>
        <s v="924. Participació ciutadana"/>
        <s v="932. Gestió del sistema tributari"/>
        <s v="934. Gestió del deute i la tresoreria"/>
        <s v="942. Transferències a entitats locals"/>
        <s v="Total"/>
        <m u="1"/>
        <s v="Altres actuacions de comerç i empreses" u="1"/>
        <s v="Assistència social i primàcia" u="1"/>
        <s v="Cementiri i serveis funeraris" u="1"/>
        <s v="Foment de la convivència ciutadana" u="1"/>
        <s v="Enllumenat públic" u="1"/>
        <s v="Administració general del medi ambient" u="1"/>
        <s v="Administració general de l'habitatge i urbanisme" u="1"/>
        <s v="Administració general de l'educació" u="1"/>
        <s v="Assistència social i primària" u="1"/>
        <s v="Administració general de la cultura" u="1"/>
        <s v="Fires" u="1"/>
        <s v="Foment de l'ocupació" u="1"/>
        <s v="Seguretat i ordre públic" u="1"/>
        <s v="Promoció i foment de l'esport" u="1"/>
        <s v="Protecció i gestió del patrimoni històrico-artístic" u="1"/>
        <s v="Administració general dels serveis de caràcter general" u="1"/>
        <s v="Funcionament dels centres d'ensenyament secundari" u="1"/>
        <s v="Protecció civil" u="1"/>
        <s v="Equipaments culturals i museus" u="1"/>
        <s v="Gestió del sistema tributari" u="1"/>
        <s v="Gestió del deute i la tresoreria" u="1"/>
        <s v="Protecció i millora del medi ambient" u="1"/>
        <s v="Habitatge" u="1"/>
        <s v="Neteja viària" u="1"/>
        <s v="Ordenació del trànsit i l'estacionament" u="1"/>
        <s v="Recollida, gestió i tractament de residus" u="1"/>
        <s v="Altres prestracions econòmiques a favor empleats" u="1"/>
        <s v="Informació i promoció turística" u="1"/>
        <s v="Festes populars" u="1"/>
        <s v="Serveis complementaris d'educació" u="1"/>
        <s v="Biblioteques i arxius" u="1"/>
        <s v="Administració general de l'esport" u="1"/>
        <s v="Abastament domiciliari d'aigua potable" u="1"/>
        <s v="Serveis assistencials" u="1"/>
        <s v="Ocupació del temps lliure" u="1"/>
        <s v="Deute públic" u="1"/>
        <s v="Òrgans de govern" u="1"/>
        <s v="Protecció de la salubritat pública" u="1"/>
        <s v="Clavegueram" u="1"/>
        <s v="Parcs i jardins" u="1"/>
        <s v="Funcionament dels centres d'ensenyament" u="1"/>
        <s v="Transferència a entitats locals territorials" u="1"/>
        <s v="Participació ciutadana" u="1"/>
        <s v="Inversions" u="1"/>
        <s v="Societat de la informació" u="1"/>
        <s v="Promoció cultural" u="1"/>
        <s v="Instal·lacions esportives" u="1"/>
        <s v="Vies públiques" u="1"/>
      </sharedItems>
    </cacheField>
    <cacheField name="ANY" numFmtId="1">
      <sharedItems containsBlank="1" containsMixedTypes="1" containsNumber="1" containsInteger="1" minValue="2016" maxValue="2018" count="5">
        <s v="2018-esm"/>
        <n v="2018"/>
        <n v="2016"/>
        <n v="2017"/>
        <m/>
      </sharedItems>
    </cacheField>
    <cacheField name="IMPORT" numFmtId="4">
      <sharedItems containsSemiMixedTypes="0" containsString="0" containsNumber="1" minValue="0" maxValue="10521155.0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72">
  <r>
    <n v="110"/>
    <n v="31000"/>
    <s v="INTERESSOS"/>
    <x v="0"/>
    <x v="0"/>
    <x v="0"/>
    <x v="0"/>
    <n v="102699"/>
  </r>
  <r>
    <n v="110"/>
    <n v="31000"/>
    <s v="INTERESSOS"/>
    <x v="0"/>
    <x v="0"/>
    <x v="0"/>
    <x v="1"/>
    <n v="102699"/>
  </r>
  <r>
    <n v="110"/>
    <n v="31000"/>
    <s v="INTERESSOS"/>
    <x v="0"/>
    <x v="0"/>
    <x v="0"/>
    <x v="2"/>
    <n v="111788"/>
  </r>
  <r>
    <n v="110"/>
    <n v="31000"/>
    <s v="INTERESSOS"/>
    <x v="0"/>
    <x v="0"/>
    <x v="0"/>
    <x v="3"/>
    <n v="102813"/>
  </r>
  <r>
    <n v="110"/>
    <n v="31001"/>
    <s v="INTERESSOS"/>
    <x v="1"/>
    <x v="0"/>
    <x v="0"/>
    <x v="0"/>
    <n v="2000"/>
  </r>
  <r>
    <n v="110"/>
    <n v="31001"/>
    <s v="INTERESSOS"/>
    <x v="1"/>
    <x v="0"/>
    <x v="0"/>
    <x v="1"/>
    <n v="2000"/>
  </r>
  <r>
    <n v="110"/>
    <n v="31001"/>
    <s v="INTERESSOS"/>
    <x v="1"/>
    <x v="0"/>
    <x v="0"/>
    <x v="2"/>
    <n v="5000"/>
  </r>
  <r>
    <n v="110"/>
    <n v="31001"/>
    <s v="INTERESSOS"/>
    <x v="1"/>
    <x v="0"/>
    <x v="0"/>
    <x v="3"/>
    <n v="2000"/>
  </r>
  <r>
    <n v="110"/>
    <n v="31100"/>
    <s v="INTERESSOS"/>
    <x v="2"/>
    <x v="0"/>
    <x v="0"/>
    <x v="0"/>
    <n v="1000"/>
  </r>
  <r>
    <n v="110"/>
    <n v="31100"/>
    <s v="INTERESSOS"/>
    <x v="2"/>
    <x v="0"/>
    <x v="0"/>
    <x v="1"/>
    <n v="1000"/>
  </r>
  <r>
    <n v="110"/>
    <n v="31100"/>
    <s v="INTERESSOS"/>
    <x v="2"/>
    <x v="0"/>
    <x v="0"/>
    <x v="2"/>
    <n v="2000"/>
  </r>
  <r>
    <n v="110"/>
    <n v="31100"/>
    <s v="INTERESSOS"/>
    <x v="2"/>
    <x v="0"/>
    <x v="0"/>
    <x v="3"/>
    <n v="1000"/>
  </r>
  <r>
    <n v="110"/>
    <n v="35200"/>
    <s v="INTERESSOS"/>
    <x v="3"/>
    <x v="0"/>
    <x v="0"/>
    <x v="0"/>
    <n v="2000"/>
  </r>
  <r>
    <n v="110"/>
    <n v="35200"/>
    <s v="INTERESSOS"/>
    <x v="3"/>
    <x v="0"/>
    <x v="0"/>
    <x v="1"/>
    <n v="2000"/>
  </r>
  <r>
    <n v="110"/>
    <n v="35200"/>
    <s v="INTERESSOS"/>
    <x v="3"/>
    <x v="0"/>
    <x v="0"/>
    <x v="2"/>
    <n v="4000"/>
  </r>
  <r>
    <n v="110"/>
    <n v="35200"/>
    <s v="INTERESSOS"/>
    <x v="3"/>
    <x v="0"/>
    <x v="0"/>
    <x v="3"/>
    <n v="2000"/>
  </r>
  <r>
    <n v="110"/>
    <n v="91100"/>
    <s v="PASSIUS FINANCERS"/>
    <x v="4"/>
    <x v="0"/>
    <x v="0"/>
    <x v="0"/>
    <n v="45000"/>
  </r>
  <r>
    <n v="110"/>
    <n v="91100"/>
    <s v="PASSIUS FINANCERS"/>
    <x v="4"/>
    <x v="0"/>
    <x v="0"/>
    <x v="1"/>
    <n v="45000"/>
  </r>
  <r>
    <n v="110"/>
    <n v="91100"/>
    <s v="PASSIUS FINANCERS"/>
    <x v="4"/>
    <x v="0"/>
    <x v="0"/>
    <x v="2"/>
    <n v="45000"/>
  </r>
  <r>
    <n v="110"/>
    <n v="91100"/>
    <s v="PASSIUS FINANCERS"/>
    <x v="4"/>
    <x v="0"/>
    <x v="0"/>
    <x v="3"/>
    <n v="45000"/>
  </r>
  <r>
    <n v="110"/>
    <n v="91300"/>
    <s v="PASSIUS FINANCERS"/>
    <x v="5"/>
    <x v="0"/>
    <x v="0"/>
    <x v="0"/>
    <n v="296898"/>
  </r>
  <r>
    <n v="110"/>
    <n v="91300"/>
    <s v="PASSIUS FINANCERS"/>
    <x v="5"/>
    <x v="0"/>
    <x v="0"/>
    <x v="1"/>
    <n v="296898"/>
  </r>
  <r>
    <n v="110"/>
    <n v="91300"/>
    <s v="PASSIUS FINANCERS"/>
    <x v="5"/>
    <x v="0"/>
    <x v="0"/>
    <x v="2"/>
    <n v="427105"/>
  </r>
  <r>
    <n v="110"/>
    <n v="91300"/>
    <s v="PASSIUS FINANCERS"/>
    <x v="5"/>
    <x v="0"/>
    <x v="0"/>
    <x v="3"/>
    <n v="404823"/>
  </r>
  <r>
    <n v="110"/>
    <n v="91301"/>
    <s v="PASSIUS FINANCERS"/>
    <x v="6"/>
    <x v="0"/>
    <x v="0"/>
    <x v="0"/>
    <n v="22128"/>
  </r>
  <r>
    <n v="110"/>
    <n v="91301"/>
    <s v="PASSIUS FINANCERS"/>
    <x v="6"/>
    <x v="0"/>
    <x v="0"/>
    <x v="1"/>
    <n v="22128"/>
  </r>
  <r>
    <n v="110"/>
    <n v="91301"/>
    <s v="PASSIUS FINANCERS"/>
    <x v="6"/>
    <x v="0"/>
    <x v="0"/>
    <x v="2"/>
    <n v="22128"/>
  </r>
  <r>
    <n v="110"/>
    <n v="91301"/>
    <s v="PASSIUS FINANCERS"/>
    <x v="6"/>
    <x v="0"/>
    <x v="0"/>
    <x v="3"/>
    <n v="22128"/>
  </r>
  <r>
    <n v="1320"/>
    <n v="12003"/>
    <s v="PERSONAL"/>
    <x v="7"/>
    <x v="1"/>
    <x v="1"/>
    <x v="2"/>
    <n v="109822"/>
  </r>
  <r>
    <n v="1320"/>
    <n v="12003"/>
    <s v="PERSONAL"/>
    <x v="7"/>
    <x v="1"/>
    <x v="1"/>
    <x v="0"/>
    <n v="109822"/>
  </r>
  <r>
    <n v="1320"/>
    <n v="12003"/>
    <s v="PERSONAL"/>
    <x v="7"/>
    <x v="1"/>
    <x v="1"/>
    <x v="3"/>
    <n v="109822"/>
  </r>
  <r>
    <n v="1320"/>
    <n v="12003"/>
    <s v="PERSONAL"/>
    <x v="7"/>
    <x v="1"/>
    <x v="1"/>
    <x v="1"/>
    <n v="109822"/>
  </r>
  <r>
    <n v="1320"/>
    <n v="12004"/>
    <s v="PERSONAL"/>
    <x v="8"/>
    <x v="1"/>
    <x v="1"/>
    <x v="2"/>
    <n v="42312"/>
  </r>
  <r>
    <n v="1320"/>
    <n v="12004"/>
    <s v="PERSONAL"/>
    <x v="8"/>
    <x v="1"/>
    <x v="1"/>
    <x v="0"/>
    <n v="42312"/>
  </r>
  <r>
    <n v="1320"/>
    <n v="12004"/>
    <s v="PERSONAL"/>
    <x v="8"/>
    <x v="1"/>
    <x v="1"/>
    <x v="3"/>
    <n v="42312"/>
  </r>
  <r>
    <n v="1320"/>
    <n v="12004"/>
    <s v="PERSONAL"/>
    <x v="8"/>
    <x v="1"/>
    <x v="1"/>
    <x v="1"/>
    <n v="42312"/>
  </r>
  <r>
    <n v="1320"/>
    <n v="12006"/>
    <s v="PERSONAL"/>
    <x v="9"/>
    <x v="1"/>
    <x v="1"/>
    <x v="2"/>
    <n v="34955"/>
  </r>
  <r>
    <n v="1320"/>
    <n v="12006"/>
    <s v="PERSONAL"/>
    <x v="9"/>
    <x v="1"/>
    <x v="1"/>
    <x v="0"/>
    <n v="30430"/>
  </r>
  <r>
    <n v="1320"/>
    <n v="12006"/>
    <s v="PERSONAL"/>
    <x v="9"/>
    <x v="1"/>
    <x v="1"/>
    <x v="3"/>
    <n v="30430"/>
  </r>
  <r>
    <n v="1320"/>
    <n v="12006"/>
    <s v="PERSONAL"/>
    <x v="9"/>
    <x v="1"/>
    <x v="1"/>
    <x v="1"/>
    <n v="30430"/>
  </r>
  <r>
    <n v="1320"/>
    <n v="12100"/>
    <s v="PERSONAL"/>
    <x v="10"/>
    <x v="1"/>
    <x v="1"/>
    <x v="2"/>
    <n v="69643"/>
  </r>
  <r>
    <n v="1320"/>
    <n v="12100"/>
    <s v="PERSONAL"/>
    <x v="10"/>
    <x v="1"/>
    <x v="1"/>
    <x v="0"/>
    <n v="69643"/>
  </r>
  <r>
    <n v="1320"/>
    <n v="12100"/>
    <s v="PERSONAL"/>
    <x v="10"/>
    <x v="1"/>
    <x v="1"/>
    <x v="3"/>
    <n v="69643"/>
  </r>
  <r>
    <n v="1320"/>
    <n v="12100"/>
    <s v="PERSONAL"/>
    <x v="10"/>
    <x v="1"/>
    <x v="1"/>
    <x v="1"/>
    <n v="69643"/>
  </r>
  <r>
    <n v="1320"/>
    <n v="12101"/>
    <s v="PERSONAL"/>
    <x v="11"/>
    <x v="1"/>
    <x v="1"/>
    <x v="2"/>
    <n v="280399"/>
  </r>
  <r>
    <n v="1320"/>
    <n v="12101"/>
    <s v="PERSONAL"/>
    <x v="11"/>
    <x v="1"/>
    <x v="1"/>
    <x v="1"/>
    <n v="317930"/>
  </r>
  <r>
    <n v="1320"/>
    <n v="12101"/>
    <s v="PERSONAL"/>
    <x v="11"/>
    <x v="1"/>
    <x v="1"/>
    <x v="3"/>
    <n v="280399"/>
  </r>
  <r>
    <n v="1320"/>
    <n v="12101"/>
    <s v="PERSONAL"/>
    <x v="11"/>
    <x v="1"/>
    <x v="1"/>
    <x v="0"/>
    <n v="317930"/>
  </r>
  <r>
    <n v="1320"/>
    <n v="15100"/>
    <s v="PERSONAL"/>
    <x v="12"/>
    <x v="1"/>
    <x v="1"/>
    <x v="2"/>
    <n v="7500"/>
  </r>
  <r>
    <n v="1320"/>
    <n v="15100"/>
    <s v="PERSONAL"/>
    <x v="12"/>
    <x v="1"/>
    <x v="1"/>
    <x v="0"/>
    <n v="4000"/>
  </r>
  <r>
    <n v="1320"/>
    <n v="15100"/>
    <s v="PERSONAL"/>
    <x v="12"/>
    <x v="1"/>
    <x v="1"/>
    <x v="3"/>
    <n v="7500"/>
  </r>
  <r>
    <n v="1320"/>
    <n v="15100"/>
    <s v="PERSONAL"/>
    <x v="12"/>
    <x v="1"/>
    <x v="1"/>
    <x v="1"/>
    <n v="4000"/>
  </r>
  <r>
    <n v="1320"/>
    <n v="15101"/>
    <s v="PERSONAL"/>
    <x v="13"/>
    <x v="1"/>
    <x v="1"/>
    <x v="2"/>
    <n v="10600"/>
  </r>
  <r>
    <n v="1320"/>
    <n v="15101"/>
    <s v="PERSONAL"/>
    <x v="13"/>
    <x v="1"/>
    <x v="1"/>
    <x v="3"/>
    <n v="10600"/>
  </r>
  <r>
    <n v="1320"/>
    <n v="15101"/>
    <s v="PERSONAL"/>
    <x v="13"/>
    <x v="1"/>
    <x v="1"/>
    <x v="0"/>
    <n v="10600"/>
  </r>
  <r>
    <n v="1320"/>
    <n v="15101"/>
    <s v="PERSONAL"/>
    <x v="13"/>
    <x v="1"/>
    <x v="1"/>
    <x v="1"/>
    <n v="10600"/>
  </r>
  <r>
    <n v="1320"/>
    <n v="16000"/>
    <s v="PERSONAL"/>
    <x v="14"/>
    <x v="1"/>
    <x v="1"/>
    <x v="2"/>
    <n v="178106"/>
  </r>
  <r>
    <n v="1320"/>
    <n v="16000"/>
    <s v="PERSONAL"/>
    <x v="14"/>
    <x v="1"/>
    <x v="1"/>
    <x v="1"/>
    <n v="161600"/>
  </r>
  <r>
    <n v="1320"/>
    <n v="16000"/>
    <s v="PERSONAL"/>
    <x v="14"/>
    <x v="1"/>
    <x v="1"/>
    <x v="3"/>
    <n v="159964"/>
  </r>
  <r>
    <n v="1320"/>
    <n v="16000"/>
    <s v="PERSONAL"/>
    <x v="14"/>
    <x v="1"/>
    <x v="1"/>
    <x v="0"/>
    <n v="161600"/>
  </r>
  <r>
    <n v="1320"/>
    <n v="16200"/>
    <s v="PERSONAL"/>
    <x v="15"/>
    <x v="1"/>
    <x v="1"/>
    <x v="2"/>
    <n v="1500"/>
  </r>
  <r>
    <n v="1320"/>
    <n v="16200"/>
    <s v="PERSONAL"/>
    <x v="15"/>
    <x v="1"/>
    <x v="1"/>
    <x v="3"/>
    <n v="1500"/>
  </r>
  <r>
    <n v="1320"/>
    <n v="16200"/>
    <s v="PERSONAL"/>
    <x v="15"/>
    <x v="1"/>
    <x v="1"/>
    <x v="0"/>
    <n v="1500"/>
  </r>
  <r>
    <n v="1320"/>
    <n v="16200"/>
    <s v="PERSONAL"/>
    <x v="15"/>
    <x v="1"/>
    <x v="1"/>
    <x v="1"/>
    <n v="1500"/>
  </r>
  <r>
    <n v="1320"/>
    <n v="20400"/>
    <s v="BENS CORRENTS I DE SERVEIS"/>
    <x v="16"/>
    <x v="1"/>
    <x v="1"/>
    <x v="3"/>
    <n v="26675"/>
  </r>
  <r>
    <n v="1320"/>
    <n v="20400"/>
    <s v="BENS CORRENTS I DE SERVEIS"/>
    <x v="16"/>
    <x v="1"/>
    <x v="1"/>
    <x v="2"/>
    <n v="29866"/>
  </r>
  <r>
    <n v="1320"/>
    <n v="20400"/>
    <s v="BENS CORRENTS I DE SERVEIS"/>
    <x v="16"/>
    <x v="1"/>
    <x v="1"/>
    <x v="0"/>
    <n v="32742"/>
  </r>
  <r>
    <n v="1320"/>
    <n v="20400"/>
    <s v="BENS CORRENTS I DE SERVEIS"/>
    <x v="16"/>
    <x v="1"/>
    <x v="1"/>
    <x v="1"/>
    <n v="32742"/>
  </r>
  <r>
    <n v="1320"/>
    <n v="21400"/>
    <s v="BENS CORRENTS I DE SERVEIS"/>
    <x v="17"/>
    <x v="1"/>
    <x v="1"/>
    <x v="3"/>
    <n v="4300"/>
  </r>
  <r>
    <n v="1320"/>
    <n v="21400"/>
    <s v="BENS CORRENTS I DE SERVEIS"/>
    <x v="17"/>
    <x v="1"/>
    <x v="1"/>
    <x v="2"/>
    <n v="2500"/>
  </r>
  <r>
    <n v="1320"/>
    <n v="21400"/>
    <s v="BENS CORRENTS I DE SERVEIS"/>
    <x v="17"/>
    <x v="1"/>
    <x v="1"/>
    <x v="0"/>
    <n v="4900"/>
  </r>
  <r>
    <n v="1320"/>
    <n v="21400"/>
    <s v="BENS CORRENTS I DE SERVEIS"/>
    <x v="17"/>
    <x v="1"/>
    <x v="1"/>
    <x v="1"/>
    <n v="4900"/>
  </r>
  <r>
    <n v="1320"/>
    <n v="22103"/>
    <s v="BENS CORRENTS I DE SERVEIS"/>
    <x v="18"/>
    <x v="1"/>
    <x v="1"/>
    <x v="3"/>
    <n v="12000"/>
  </r>
  <r>
    <n v="1320"/>
    <n v="22103"/>
    <s v="BENS CORRENTS I DE SERVEIS"/>
    <x v="18"/>
    <x v="1"/>
    <x v="1"/>
    <x v="2"/>
    <n v="12000"/>
  </r>
  <r>
    <n v="1320"/>
    <n v="22103"/>
    <s v="BENS CORRENTS I DE SERVEIS"/>
    <x v="18"/>
    <x v="1"/>
    <x v="1"/>
    <x v="0"/>
    <n v="7000"/>
  </r>
  <r>
    <n v="1320"/>
    <n v="22103"/>
    <s v="BENS CORRENTS I DE SERVEIS"/>
    <x v="18"/>
    <x v="1"/>
    <x v="1"/>
    <x v="1"/>
    <n v="9900"/>
  </r>
  <r>
    <n v="1320"/>
    <n v="22104"/>
    <s v="BENS CORRENTS I DE SERVEIS"/>
    <x v="19"/>
    <x v="1"/>
    <x v="1"/>
    <x v="3"/>
    <n v="18800"/>
  </r>
  <r>
    <n v="1320"/>
    <n v="22104"/>
    <s v="BENS CORRENTS I DE SERVEIS"/>
    <x v="19"/>
    <x v="1"/>
    <x v="1"/>
    <x v="2"/>
    <n v="18800"/>
  </r>
  <r>
    <n v="1320"/>
    <n v="22104"/>
    <s v="BENS CORRENTS I DE SERVEIS"/>
    <x v="19"/>
    <x v="1"/>
    <x v="1"/>
    <x v="0"/>
    <n v="24800"/>
  </r>
  <r>
    <n v="1320"/>
    <n v="22104"/>
    <s v="BENS CORRENTS I DE SERVEIS"/>
    <x v="19"/>
    <x v="1"/>
    <x v="1"/>
    <x v="1"/>
    <n v="24800"/>
  </r>
  <r>
    <n v="1320"/>
    <n v="22400"/>
    <s v="BENS CORRENTS I DE SERVEIS"/>
    <x v="20"/>
    <x v="1"/>
    <x v="1"/>
    <x v="3"/>
    <n v="2275"/>
  </r>
  <r>
    <n v="1320"/>
    <n v="22400"/>
    <s v="BENS CORRENTS I DE SERVEIS"/>
    <x v="20"/>
    <x v="1"/>
    <x v="1"/>
    <x v="2"/>
    <n v="0"/>
  </r>
  <r>
    <n v="1320"/>
    <n v="22400"/>
    <s v="BENS CORRENTS I DE SERVEIS"/>
    <x v="20"/>
    <x v="1"/>
    <x v="1"/>
    <x v="0"/>
    <n v="2275"/>
  </r>
  <r>
    <n v="1320"/>
    <n v="22400"/>
    <s v="BENS CORRENTS I DE SERVEIS"/>
    <x v="20"/>
    <x v="1"/>
    <x v="1"/>
    <x v="1"/>
    <n v="2275"/>
  </r>
  <r>
    <n v="1320"/>
    <n v="23020"/>
    <s v="BENS CORRENTS I DE SERVEIS"/>
    <x v="21"/>
    <x v="1"/>
    <x v="1"/>
    <x v="3"/>
    <n v="2200"/>
  </r>
  <r>
    <n v="1320"/>
    <n v="23020"/>
    <s v="BENS CORRENTS I DE SERVEIS"/>
    <x v="21"/>
    <x v="1"/>
    <x v="1"/>
    <x v="2"/>
    <n v="0"/>
  </r>
  <r>
    <n v="1320"/>
    <n v="23020"/>
    <s v="BENS CORRENTS I DE SERVEIS"/>
    <x v="21"/>
    <x v="1"/>
    <x v="1"/>
    <x v="0"/>
    <n v="3200"/>
  </r>
  <r>
    <n v="1320"/>
    <n v="23020"/>
    <s v="BENS CORRENTS I DE SERVEIS"/>
    <x v="21"/>
    <x v="1"/>
    <x v="1"/>
    <x v="1"/>
    <n v="3200"/>
  </r>
  <r>
    <n v="1320"/>
    <n v="64000"/>
    <s v="INVERSIONS"/>
    <x v="22"/>
    <x v="1"/>
    <x v="1"/>
    <x v="0"/>
    <n v="7000"/>
  </r>
  <r>
    <n v="1330"/>
    <n v="20800"/>
    <s v="BENS CORRENTS I DE SERVEIS"/>
    <x v="23"/>
    <x v="1"/>
    <x v="2"/>
    <x v="3"/>
    <n v="40374"/>
  </r>
  <r>
    <n v="1330"/>
    <n v="20800"/>
    <s v="BENS CORRENTS I DE SERVEIS"/>
    <x v="23"/>
    <x v="1"/>
    <x v="2"/>
    <x v="2"/>
    <n v="8720"/>
  </r>
  <r>
    <n v="1330"/>
    <n v="20800"/>
    <s v="BENS CORRENTS I DE SERVEIS"/>
    <x v="24"/>
    <x v="1"/>
    <x v="2"/>
    <x v="0"/>
    <n v="10957.999999999998"/>
  </r>
  <r>
    <n v="1330"/>
    <n v="20800"/>
    <s v="BENS CORRENTS I DE SERVEIS"/>
    <x v="24"/>
    <x v="1"/>
    <x v="2"/>
    <x v="1"/>
    <n v="10957.999999999998"/>
  </r>
  <r>
    <n v="1330"/>
    <n v="20801"/>
    <s v="BENS CORRENTS I DE SERVEIS"/>
    <x v="23"/>
    <x v="1"/>
    <x v="2"/>
    <x v="0"/>
    <n v="78803"/>
  </r>
  <r>
    <n v="1330"/>
    <n v="20801"/>
    <s v="BENS CORRENTS I DE SERVEIS"/>
    <x v="23"/>
    <x v="1"/>
    <x v="2"/>
    <x v="1"/>
    <n v="78803"/>
  </r>
  <r>
    <n v="1330"/>
    <n v="21300"/>
    <s v="BENS CORRENTS I DE SERVEIS"/>
    <x v="25"/>
    <x v="1"/>
    <x v="2"/>
    <x v="0"/>
    <n v="15000"/>
  </r>
  <r>
    <n v="1330"/>
    <n v="21300"/>
    <s v="BENS CORRENTS I DE SERVEIS"/>
    <x v="25"/>
    <x v="1"/>
    <x v="2"/>
    <x v="1"/>
    <n v="15000"/>
  </r>
  <r>
    <n v="1330"/>
    <n v="22199"/>
    <s v="BENS CORRENTS I DE SERVEIS"/>
    <x v="26"/>
    <x v="1"/>
    <x v="2"/>
    <x v="3"/>
    <n v="34400"/>
  </r>
  <r>
    <n v="1330"/>
    <n v="22199"/>
    <s v="BENS CORRENTS I DE SERVEIS"/>
    <x v="26"/>
    <x v="1"/>
    <x v="2"/>
    <x v="2"/>
    <n v="19520"/>
  </r>
  <r>
    <n v="1330"/>
    <n v="22199"/>
    <s v="BENS CORRENTS I DE SERVEIS"/>
    <x v="26"/>
    <x v="1"/>
    <x v="2"/>
    <x v="0"/>
    <n v="34964"/>
  </r>
  <r>
    <n v="1330"/>
    <n v="22199"/>
    <s v="BENS CORRENTS I DE SERVEIS"/>
    <x v="26"/>
    <x v="1"/>
    <x v="2"/>
    <x v="1"/>
    <n v="34964"/>
  </r>
  <r>
    <n v="1330"/>
    <n v="63300"/>
    <s v="INVERSIONS"/>
    <x v="27"/>
    <x v="1"/>
    <x v="1"/>
    <x v="0"/>
    <n v="40000"/>
  </r>
  <r>
    <n v="1330"/>
    <n v="63300"/>
    <s v="INVERSIONS"/>
    <x v="28"/>
    <x v="1"/>
    <x v="2"/>
    <x v="3"/>
    <n v="44000"/>
  </r>
  <r>
    <n v="1330"/>
    <n v="63300"/>
    <s v="INVERSIONS"/>
    <x v="27"/>
    <x v="1"/>
    <x v="1"/>
    <x v="1"/>
    <n v="40000"/>
  </r>
  <r>
    <n v="1350"/>
    <n v="22699"/>
    <s v="BENS CORRENTS I DE SERVEIS"/>
    <x v="29"/>
    <x v="1"/>
    <x v="3"/>
    <x v="3"/>
    <n v="2200"/>
  </r>
  <r>
    <n v="1350"/>
    <n v="22699"/>
    <s v="BENS CORRENTS I DE SERVEIS"/>
    <x v="29"/>
    <x v="1"/>
    <x v="3"/>
    <x v="2"/>
    <n v="2000"/>
  </r>
  <r>
    <n v="1350"/>
    <n v="22699"/>
    <s v="BENS CORRENTS I DE SERVEIS"/>
    <x v="29"/>
    <x v="1"/>
    <x v="3"/>
    <x v="0"/>
    <n v="1000"/>
  </r>
  <r>
    <n v="1350"/>
    <n v="22699"/>
    <s v="BENS CORRENTS I DE SERVEIS"/>
    <x v="29"/>
    <x v="1"/>
    <x v="3"/>
    <x v="1"/>
    <n v="2200"/>
  </r>
  <r>
    <n v="1500"/>
    <n v="13000"/>
    <s v="PERSONAL"/>
    <x v="30"/>
    <x v="2"/>
    <x v="4"/>
    <x v="1"/>
    <n v="148181"/>
  </r>
  <r>
    <n v="1500"/>
    <n v="13000"/>
    <s v="PERSONAL"/>
    <x v="30"/>
    <x v="2"/>
    <x v="4"/>
    <x v="2"/>
    <n v="147258"/>
  </r>
  <r>
    <n v="1500"/>
    <n v="13000"/>
    <s v="PERSONAL"/>
    <x v="30"/>
    <x v="2"/>
    <x v="4"/>
    <x v="3"/>
    <n v="148181"/>
  </r>
  <r>
    <n v="1500"/>
    <n v="13000"/>
    <s v="PERSONAL"/>
    <x v="30"/>
    <x v="2"/>
    <x v="4"/>
    <x v="0"/>
    <n v="148181"/>
  </r>
  <r>
    <n v="1500"/>
    <n v="64000"/>
    <s v="INVERSIONS"/>
    <x v="31"/>
    <x v="2"/>
    <x v="4"/>
    <x v="3"/>
    <n v="40000"/>
  </r>
  <r>
    <n v="1500"/>
    <n v="65000"/>
    <s v="INVERSIONS"/>
    <x v="32"/>
    <x v="2"/>
    <x v="4"/>
    <x v="0"/>
    <n v="34000"/>
  </r>
  <r>
    <n v="1500"/>
    <n v="65000"/>
    <s v="INVERSIONS"/>
    <x v="32"/>
    <x v="2"/>
    <x v="4"/>
    <x v="1"/>
    <n v="35000"/>
  </r>
  <r>
    <n v="1522"/>
    <n v="13000"/>
    <s v="PERSONAL"/>
    <x v="33"/>
    <x v="2"/>
    <x v="5"/>
    <x v="2"/>
    <n v="79829"/>
  </r>
  <r>
    <n v="1522"/>
    <n v="13000"/>
    <s v="PERSONAL"/>
    <x v="33"/>
    <x v="2"/>
    <x v="5"/>
    <x v="3"/>
    <n v="75969"/>
  </r>
  <r>
    <n v="1522"/>
    <n v="13000"/>
    <s v="PERSONAL"/>
    <x v="33"/>
    <x v="2"/>
    <x v="5"/>
    <x v="0"/>
    <n v="85303"/>
  </r>
  <r>
    <n v="1522"/>
    <n v="13000"/>
    <s v="PERSONAL"/>
    <x v="33"/>
    <x v="2"/>
    <x v="5"/>
    <x v="1"/>
    <n v="85303"/>
  </r>
  <r>
    <n v="1522"/>
    <n v="15200"/>
    <s v="PERSONAL"/>
    <x v="34"/>
    <x v="2"/>
    <x v="5"/>
    <x v="2"/>
    <n v="11327"/>
  </r>
  <r>
    <n v="1522"/>
    <n v="15200"/>
    <s v="PERSONAL"/>
    <x v="34"/>
    <x v="2"/>
    <x v="5"/>
    <x v="3"/>
    <n v="11327"/>
  </r>
  <r>
    <n v="1522"/>
    <n v="15200"/>
    <s v="PERSONAL"/>
    <x v="34"/>
    <x v="2"/>
    <x v="5"/>
    <x v="0"/>
    <n v="11327"/>
  </r>
  <r>
    <n v="1522"/>
    <n v="15200"/>
    <s v="PERSONAL"/>
    <x v="34"/>
    <x v="2"/>
    <x v="5"/>
    <x v="1"/>
    <n v="11327"/>
  </r>
  <r>
    <n v="1522"/>
    <n v="21200"/>
    <s v="BENS CORRENTS I DE SERVEIS"/>
    <x v="35"/>
    <x v="2"/>
    <x v="5"/>
    <x v="3"/>
    <n v="66000"/>
  </r>
  <r>
    <n v="1522"/>
    <n v="21200"/>
    <s v="BENS CORRENTS I DE SERVEIS"/>
    <x v="35"/>
    <x v="2"/>
    <x v="5"/>
    <x v="2"/>
    <n v="51000"/>
  </r>
  <r>
    <n v="1522"/>
    <n v="21200"/>
    <s v="BENS CORRENTS I DE SERVEIS"/>
    <x v="35"/>
    <x v="2"/>
    <x v="5"/>
    <x v="0"/>
    <n v="66000"/>
  </r>
  <r>
    <n v="1522"/>
    <n v="21200"/>
    <s v="BENS CORRENTS I DE SERVEIS"/>
    <x v="35"/>
    <x v="2"/>
    <x v="5"/>
    <x v="1"/>
    <n v="66000"/>
  </r>
  <r>
    <n v="1522"/>
    <n v="22700"/>
    <s v="BENS CORRENTS I DE SERVEIS"/>
    <x v="36"/>
    <x v="2"/>
    <x v="5"/>
    <x v="1"/>
    <n v="292820"/>
  </r>
  <r>
    <n v="1522"/>
    <n v="22700"/>
    <s v="BENS CORRENTS I DE SERVEIS"/>
    <x v="36"/>
    <x v="2"/>
    <x v="5"/>
    <x v="3"/>
    <n v="281888"/>
  </r>
  <r>
    <n v="1522"/>
    <n v="22700"/>
    <s v="BENS CORRENTS I DE SERVEIS"/>
    <x v="37"/>
    <x v="2"/>
    <x v="5"/>
    <x v="3"/>
    <n v="34270"/>
  </r>
  <r>
    <n v="1522"/>
    <n v="22700"/>
    <s v="BENS CORRENTS I DE SERVEIS"/>
    <x v="36"/>
    <x v="2"/>
    <x v="5"/>
    <x v="2"/>
    <n v="269427"/>
  </r>
  <r>
    <n v="1522"/>
    <n v="22700"/>
    <s v="BENS CORRENTS I DE SERVEIS"/>
    <x v="37"/>
    <x v="2"/>
    <x v="5"/>
    <x v="2"/>
    <n v="32530"/>
  </r>
  <r>
    <n v="1522"/>
    <n v="22700"/>
    <s v="BENS CORRENTS I DE SERVEIS"/>
    <x v="36"/>
    <x v="2"/>
    <x v="5"/>
    <x v="0"/>
    <n v="292820"/>
  </r>
  <r>
    <n v="1522"/>
    <n v="22700"/>
    <s v="BENS CORRENTS I DE SERVEIS"/>
    <x v="37"/>
    <x v="2"/>
    <x v="5"/>
    <x v="0"/>
    <n v="35370"/>
  </r>
  <r>
    <n v="1522"/>
    <n v="22700"/>
    <s v="BENS CORRENTS I DE SERVEIS"/>
    <x v="37"/>
    <x v="2"/>
    <x v="5"/>
    <x v="1"/>
    <n v="35370"/>
  </r>
  <r>
    <n v="1522"/>
    <n v="48000"/>
    <s v="TRANSFERÈNCIES CORRENTS"/>
    <x v="38"/>
    <x v="2"/>
    <x v="5"/>
    <x v="2"/>
    <n v="5000"/>
  </r>
  <r>
    <n v="1522"/>
    <n v="48000"/>
    <s v="TRANSFERÈNCIES CORRENTS"/>
    <x v="38"/>
    <x v="2"/>
    <x v="5"/>
    <x v="3"/>
    <n v="3000"/>
  </r>
  <r>
    <n v="1522"/>
    <n v="48000"/>
    <s v="TRANSFERÈNCIES CORRENTS"/>
    <x v="38"/>
    <x v="2"/>
    <x v="5"/>
    <x v="0"/>
    <n v="3000"/>
  </r>
  <r>
    <n v="1522"/>
    <n v="48000"/>
    <s v="TRANSFERÈNCIES CORRENTS"/>
    <x v="38"/>
    <x v="2"/>
    <x v="5"/>
    <x v="1"/>
    <n v="3000"/>
  </r>
  <r>
    <n v="1522"/>
    <n v="63200"/>
    <s v="INVERSIONS"/>
    <x v="39"/>
    <x v="2"/>
    <x v="5"/>
    <x v="2"/>
    <n v="70450"/>
  </r>
  <r>
    <n v="1522"/>
    <n v="63210"/>
    <s v="INVERSIONS"/>
    <x v="40"/>
    <x v="2"/>
    <x v="5"/>
    <x v="2"/>
    <n v="36250"/>
  </r>
  <r>
    <n v="1530"/>
    <n v="64000"/>
    <s v="INVERSIONS"/>
    <x v="41"/>
    <x v="2"/>
    <x v="6"/>
    <x v="0"/>
    <n v="5000"/>
  </r>
  <r>
    <n v="1531"/>
    <n v="69210"/>
    <s v="INVERSIONS"/>
    <x v="42"/>
    <x v="2"/>
    <x v="6"/>
    <x v="2"/>
    <n v="96000"/>
  </r>
  <r>
    <n v="1532"/>
    <n v="13000"/>
    <s v="PERSONAL"/>
    <x v="43"/>
    <x v="2"/>
    <x v="6"/>
    <x v="2"/>
    <n v="88777"/>
  </r>
  <r>
    <n v="1532"/>
    <n v="13000"/>
    <s v="PERSONAL"/>
    <x v="43"/>
    <x v="2"/>
    <x v="6"/>
    <x v="3"/>
    <n v="85303"/>
  </r>
  <r>
    <n v="1532"/>
    <n v="13000"/>
    <s v="PERSONAL"/>
    <x v="43"/>
    <x v="2"/>
    <x v="6"/>
    <x v="1"/>
    <n v="75969"/>
  </r>
  <r>
    <n v="1532"/>
    <n v="13000"/>
    <s v="PERSONAL"/>
    <x v="43"/>
    <x v="2"/>
    <x v="6"/>
    <x v="0"/>
    <n v="75969"/>
  </r>
  <r>
    <n v="1532"/>
    <n v="16000"/>
    <s v="PERSONAL"/>
    <x v="44"/>
    <x v="2"/>
    <x v="6"/>
    <x v="1"/>
    <n v="107835"/>
  </r>
  <r>
    <n v="1532"/>
    <n v="16000"/>
    <s v="PERSONAL"/>
    <x v="44"/>
    <x v="2"/>
    <x v="6"/>
    <x v="2"/>
    <n v="113329"/>
  </r>
  <r>
    <n v="1532"/>
    <n v="16000"/>
    <s v="PERSONAL"/>
    <x v="44"/>
    <x v="2"/>
    <x v="6"/>
    <x v="3"/>
    <n v="106756"/>
  </r>
  <r>
    <n v="1532"/>
    <n v="16000"/>
    <s v="PERSONAL"/>
    <x v="44"/>
    <x v="2"/>
    <x v="6"/>
    <x v="0"/>
    <n v="107835"/>
  </r>
  <r>
    <n v="1532"/>
    <n v="20400"/>
    <s v="BENS CORRENTS I DE SERVEIS"/>
    <x v="45"/>
    <x v="2"/>
    <x v="6"/>
    <x v="3"/>
    <n v="37398"/>
  </r>
  <r>
    <n v="1532"/>
    <n v="20400"/>
    <s v="BENS CORRENTS I DE SERVEIS"/>
    <x v="45"/>
    <x v="2"/>
    <x v="6"/>
    <x v="2"/>
    <n v="33627"/>
  </r>
  <r>
    <n v="1532"/>
    <n v="20400"/>
    <s v="BENS CORRENTS I DE SERVEIS"/>
    <x v="45"/>
    <x v="2"/>
    <x v="6"/>
    <x v="0"/>
    <n v="39291"/>
  </r>
  <r>
    <n v="1532"/>
    <n v="20400"/>
    <s v="BENS CORRENTS I DE SERVEIS"/>
    <x v="45"/>
    <x v="2"/>
    <x v="6"/>
    <x v="1"/>
    <n v="39291"/>
  </r>
  <r>
    <n v="1532"/>
    <n v="21000"/>
    <s v="BENS CORRENTS I DE SERVEIS"/>
    <x v="46"/>
    <x v="2"/>
    <x v="6"/>
    <x v="3"/>
    <n v="69900"/>
  </r>
  <r>
    <n v="1532"/>
    <n v="21000"/>
    <s v="BENS CORRENTS I DE SERVEIS"/>
    <x v="46"/>
    <x v="2"/>
    <x v="6"/>
    <x v="2"/>
    <n v="65000"/>
  </r>
  <r>
    <n v="1532"/>
    <n v="21000"/>
    <s v="BENS CORRENTS I DE SERVEIS"/>
    <x v="46"/>
    <x v="2"/>
    <x v="6"/>
    <x v="1"/>
    <n v="71000"/>
  </r>
  <r>
    <n v="1532"/>
    <n v="21000"/>
    <s v="BENS CORRENTS I DE SERVEIS"/>
    <x v="46"/>
    <x v="2"/>
    <x v="6"/>
    <x v="0"/>
    <n v="71000"/>
  </r>
  <r>
    <n v="1532"/>
    <n v="21200"/>
    <s v="BENS CORRENTS I DE SERVEIS"/>
    <x v="47"/>
    <x v="2"/>
    <x v="6"/>
    <x v="3"/>
    <n v="10000"/>
  </r>
  <r>
    <n v="1532"/>
    <n v="21200"/>
    <s v="BENS CORRENTS I DE SERVEIS"/>
    <x v="47"/>
    <x v="2"/>
    <x v="6"/>
    <x v="2"/>
    <n v="10000"/>
  </r>
  <r>
    <n v="1532"/>
    <n v="21200"/>
    <s v="BENS CORRENTS I DE SERVEIS"/>
    <x v="47"/>
    <x v="2"/>
    <x v="6"/>
    <x v="0"/>
    <n v="10000"/>
  </r>
  <r>
    <n v="1532"/>
    <n v="21200"/>
    <s v="BENS CORRENTS I DE SERVEIS"/>
    <x v="47"/>
    <x v="2"/>
    <x v="6"/>
    <x v="1"/>
    <n v="10000"/>
  </r>
  <r>
    <n v="1532"/>
    <n v="21400"/>
    <s v="BENS CORRENTS I DE SERVEIS"/>
    <x v="48"/>
    <x v="2"/>
    <x v="6"/>
    <x v="3"/>
    <n v="5300"/>
  </r>
  <r>
    <n v="1532"/>
    <n v="21400"/>
    <s v="BENS CORRENTS I DE SERVEIS"/>
    <x v="48"/>
    <x v="2"/>
    <x v="6"/>
    <x v="2"/>
    <n v="5700"/>
  </r>
  <r>
    <n v="1532"/>
    <n v="21400"/>
    <s v="BENS CORRENTS I DE SERVEIS"/>
    <x v="48"/>
    <x v="2"/>
    <x v="6"/>
    <x v="0"/>
    <n v="5300"/>
  </r>
  <r>
    <n v="1532"/>
    <n v="21400"/>
    <s v="BENS CORRENTS I DE SERVEIS"/>
    <x v="48"/>
    <x v="2"/>
    <x v="6"/>
    <x v="1"/>
    <n v="5300"/>
  </r>
  <r>
    <n v="1532"/>
    <n v="21501"/>
    <s v="BENS CORRENTS I DE SERVEIS"/>
    <x v="49"/>
    <x v="2"/>
    <x v="6"/>
    <x v="3"/>
    <n v="12700"/>
  </r>
  <r>
    <n v="1532"/>
    <n v="21501"/>
    <s v="BENS CORRENTS I DE SERVEIS"/>
    <x v="49"/>
    <x v="2"/>
    <x v="6"/>
    <x v="2"/>
    <n v="12700"/>
  </r>
  <r>
    <n v="1532"/>
    <n v="21501"/>
    <s v="BENS CORRENTS I DE SERVEIS"/>
    <x v="49"/>
    <x v="2"/>
    <x v="6"/>
    <x v="0"/>
    <n v="16700"/>
  </r>
  <r>
    <n v="1532"/>
    <n v="21501"/>
    <s v="BENS CORRENTS I DE SERVEIS"/>
    <x v="49"/>
    <x v="2"/>
    <x v="6"/>
    <x v="1"/>
    <n v="16700"/>
  </r>
  <r>
    <n v="1532"/>
    <n v="22103"/>
    <s v="BENS CORRENTS I DE SERVEIS"/>
    <x v="50"/>
    <x v="2"/>
    <x v="6"/>
    <x v="3"/>
    <n v="7000"/>
  </r>
  <r>
    <n v="1532"/>
    <n v="22103"/>
    <s v="BENS CORRENTS I DE SERVEIS"/>
    <x v="50"/>
    <x v="2"/>
    <x v="6"/>
    <x v="2"/>
    <n v="10000"/>
  </r>
  <r>
    <n v="1532"/>
    <n v="22103"/>
    <s v="BENS CORRENTS I DE SERVEIS"/>
    <x v="50"/>
    <x v="2"/>
    <x v="6"/>
    <x v="0"/>
    <n v="7000"/>
  </r>
  <r>
    <n v="1532"/>
    <n v="22103"/>
    <s v="BENS CORRENTS I DE SERVEIS"/>
    <x v="50"/>
    <x v="2"/>
    <x v="6"/>
    <x v="1"/>
    <n v="7000"/>
  </r>
  <r>
    <n v="1532"/>
    <n v="22104"/>
    <s v="BENS CORRENTS I DE SERVEIS"/>
    <x v="51"/>
    <x v="2"/>
    <x v="6"/>
    <x v="3"/>
    <n v="4700"/>
  </r>
  <r>
    <n v="1532"/>
    <n v="22104"/>
    <s v="BENS CORRENTS I DE SERVEIS"/>
    <x v="51"/>
    <x v="2"/>
    <x v="6"/>
    <x v="2"/>
    <n v="5700"/>
  </r>
  <r>
    <n v="1532"/>
    <n v="22104"/>
    <s v="BENS CORRENTS I DE SERVEIS"/>
    <x v="51"/>
    <x v="2"/>
    <x v="6"/>
    <x v="0"/>
    <n v="4700"/>
  </r>
  <r>
    <n v="1532"/>
    <n v="22104"/>
    <s v="BENS CORRENTS I DE SERVEIS"/>
    <x v="51"/>
    <x v="2"/>
    <x v="6"/>
    <x v="1"/>
    <n v="4700"/>
  </r>
  <r>
    <n v="1532"/>
    <n v="22400"/>
    <s v="BENS CORRENTS I DE SERVEIS"/>
    <x v="52"/>
    <x v="2"/>
    <x v="6"/>
    <x v="3"/>
    <n v="3505"/>
  </r>
  <r>
    <n v="1532"/>
    <n v="22400"/>
    <s v="BENS CORRENTS I DE SERVEIS"/>
    <x v="52"/>
    <x v="2"/>
    <x v="6"/>
    <x v="2"/>
    <n v="3000"/>
  </r>
  <r>
    <n v="1532"/>
    <n v="22400"/>
    <s v="BENS CORRENTS I DE SERVEIS"/>
    <x v="52"/>
    <x v="2"/>
    <x v="6"/>
    <x v="0"/>
    <n v="3505"/>
  </r>
  <r>
    <n v="1532"/>
    <n v="22400"/>
    <s v="BENS CORRENTS I DE SERVEIS"/>
    <x v="52"/>
    <x v="2"/>
    <x v="6"/>
    <x v="1"/>
    <n v="3505"/>
  </r>
  <r>
    <n v="1532"/>
    <n v="61900"/>
    <s v="INVERSIONS"/>
    <x v="53"/>
    <x v="2"/>
    <x v="6"/>
    <x v="3"/>
    <n v="130000"/>
  </r>
  <r>
    <n v="1532"/>
    <n v="61901"/>
    <s v="INVERSIONS"/>
    <x v="54"/>
    <x v="2"/>
    <x v="6"/>
    <x v="3"/>
    <n v="50000"/>
  </r>
  <r>
    <n v="1532"/>
    <n v="61902"/>
    <s v="INVERSIONS"/>
    <x v="55"/>
    <x v="2"/>
    <x v="6"/>
    <x v="3"/>
    <n v="120000"/>
  </r>
  <r>
    <n v="1532"/>
    <n v="61903"/>
    <s v="INVERSIONS"/>
    <x v="56"/>
    <x v="2"/>
    <x v="6"/>
    <x v="3"/>
    <n v="60000"/>
  </r>
  <r>
    <n v="1532"/>
    <n v="61904"/>
    <s v="INVERSIONS"/>
    <x v="57"/>
    <x v="2"/>
    <x v="6"/>
    <x v="3"/>
    <n v="60300"/>
  </r>
  <r>
    <n v="1532"/>
    <n v="63100"/>
    <s v="INVERSIONS"/>
    <x v="58"/>
    <x v="2"/>
    <x v="6"/>
    <x v="3"/>
    <n v="23000"/>
  </r>
  <r>
    <n v="1532"/>
    <n v="69200"/>
    <s v="INVERSIONS"/>
    <x v="59"/>
    <x v="2"/>
    <x v="6"/>
    <x v="2"/>
    <n v="26000"/>
  </r>
  <r>
    <n v="1532"/>
    <n v="69211"/>
    <s v="INVERSIONS"/>
    <x v="60"/>
    <x v="2"/>
    <x v="6"/>
    <x v="3"/>
    <n v="500000"/>
  </r>
  <r>
    <n v="1550"/>
    <n v="61903"/>
    <s v="INVERSIONS"/>
    <x v="61"/>
    <x v="2"/>
    <x v="6"/>
    <x v="1"/>
    <n v="107000"/>
  </r>
  <r>
    <n v="1550"/>
    <n v="61903"/>
    <s v="INVERSIONS"/>
    <x v="61"/>
    <x v="2"/>
    <x v="6"/>
    <x v="0"/>
    <n v="107000"/>
  </r>
  <r>
    <n v="1550"/>
    <n v="62300"/>
    <s v="INVERSIONS"/>
    <x v="62"/>
    <x v="2"/>
    <x v="6"/>
    <x v="1"/>
    <n v="125000"/>
  </r>
  <r>
    <n v="1550"/>
    <n v="62300"/>
    <s v="INVERSIONS"/>
    <x v="62"/>
    <x v="2"/>
    <x v="6"/>
    <x v="0"/>
    <n v="125000"/>
  </r>
  <r>
    <n v="1550"/>
    <n v="69200"/>
    <s v="INVERSIONS"/>
    <x v="63"/>
    <x v="2"/>
    <x v="6"/>
    <x v="1"/>
    <n v="402000"/>
  </r>
  <r>
    <n v="1550"/>
    <n v="69200"/>
    <s v="INVERSIONS"/>
    <x v="63"/>
    <x v="2"/>
    <x v="6"/>
    <x v="0"/>
    <n v="402000"/>
  </r>
  <r>
    <n v="1600"/>
    <n v="21200"/>
    <s v="BENS CORRENTS I DE SERVEIS"/>
    <x v="64"/>
    <x v="3"/>
    <x v="7"/>
    <x v="3"/>
    <n v="21000"/>
  </r>
  <r>
    <n v="1600"/>
    <n v="21200"/>
    <s v="BENS CORRENTS I DE SERVEIS"/>
    <x v="64"/>
    <x v="3"/>
    <x v="7"/>
    <x v="2"/>
    <n v="15000"/>
  </r>
  <r>
    <n v="1600"/>
    <n v="21200"/>
    <s v="BENS CORRENTS I DE SERVEIS"/>
    <x v="64"/>
    <x v="3"/>
    <x v="7"/>
    <x v="0"/>
    <n v="21000"/>
  </r>
  <r>
    <n v="1600"/>
    <n v="21200"/>
    <s v="BENS CORRENTS I DE SERVEIS"/>
    <x v="64"/>
    <x v="3"/>
    <x v="7"/>
    <x v="1"/>
    <n v="21000"/>
  </r>
  <r>
    <n v="1610"/>
    <n v="21200"/>
    <s v="BENS CORRENTS I DE SERVEIS"/>
    <x v="65"/>
    <x v="3"/>
    <x v="8"/>
    <x v="3"/>
    <n v="2000"/>
  </r>
  <r>
    <n v="1610"/>
    <n v="21200"/>
    <s v="BENS CORRENTS I DE SERVEIS"/>
    <x v="65"/>
    <x v="3"/>
    <x v="8"/>
    <x v="2"/>
    <n v="0"/>
  </r>
  <r>
    <n v="1610"/>
    <n v="21200"/>
    <s v="BENS CORRENTS I DE SERVEIS"/>
    <x v="65"/>
    <x v="3"/>
    <x v="8"/>
    <x v="0"/>
    <n v="2000"/>
  </r>
  <r>
    <n v="1610"/>
    <n v="21200"/>
    <s v="BENS CORRENTS I DE SERVEIS"/>
    <x v="65"/>
    <x v="3"/>
    <x v="8"/>
    <x v="1"/>
    <n v="2000"/>
  </r>
  <r>
    <n v="1610"/>
    <n v="22101"/>
    <s v="BENS CORRENTS I DE SERVEIS"/>
    <x v="66"/>
    <x v="3"/>
    <x v="8"/>
    <x v="3"/>
    <n v="48000"/>
  </r>
  <r>
    <n v="1610"/>
    <n v="22101"/>
    <s v="BENS CORRENTS I DE SERVEIS"/>
    <x v="66"/>
    <x v="3"/>
    <x v="8"/>
    <x v="2"/>
    <n v="45500"/>
  </r>
  <r>
    <n v="1610"/>
    <n v="22101"/>
    <s v="BENS CORRENTS I DE SERVEIS"/>
    <x v="66"/>
    <x v="3"/>
    <x v="8"/>
    <x v="1"/>
    <n v="65730"/>
  </r>
  <r>
    <n v="1610"/>
    <n v="22101"/>
    <s v="BENS CORRENTS I DE SERVEIS"/>
    <x v="66"/>
    <x v="3"/>
    <x v="8"/>
    <x v="0"/>
    <n v="65730"/>
  </r>
  <r>
    <n v="1621"/>
    <n v="22700"/>
    <s v="BENS CORRENTS I DE SERVEIS"/>
    <x v="67"/>
    <x v="3"/>
    <x v="9"/>
    <x v="1"/>
    <n v="352134"/>
  </r>
  <r>
    <n v="1621"/>
    <n v="22700"/>
    <s v="BENS CORRENTS I DE SERVEIS"/>
    <x v="67"/>
    <x v="3"/>
    <x v="9"/>
    <x v="3"/>
    <n v="345496"/>
  </r>
  <r>
    <n v="1621"/>
    <n v="22700"/>
    <s v="BENS CORRENTS I DE SERVEIS"/>
    <x v="67"/>
    <x v="3"/>
    <x v="9"/>
    <x v="2"/>
    <n v="344496"/>
  </r>
  <r>
    <n v="1621"/>
    <n v="22700"/>
    <s v="BENS CORRENTS I DE SERVEIS"/>
    <x v="67"/>
    <x v="3"/>
    <x v="9"/>
    <x v="0"/>
    <n v="352134"/>
  </r>
  <r>
    <n v="1621"/>
    <n v="22706"/>
    <s v="BENS CORRENTS I DE SERVEIS"/>
    <x v="68"/>
    <x v="3"/>
    <x v="9"/>
    <x v="3"/>
    <n v="2300"/>
  </r>
  <r>
    <n v="1621"/>
    <n v="22706"/>
    <s v="BENS CORRENTS I DE SERVEIS"/>
    <x v="68"/>
    <x v="3"/>
    <x v="9"/>
    <x v="2"/>
    <n v="2000"/>
  </r>
  <r>
    <n v="1621"/>
    <n v="22706"/>
    <s v="BENS CORRENTS I DE SERVEIS"/>
    <x v="68"/>
    <x v="3"/>
    <x v="9"/>
    <x v="0"/>
    <n v="26000"/>
  </r>
  <r>
    <n v="1621"/>
    <n v="22706"/>
    <s v="BENS CORRENTS I DE SERVEIS"/>
    <x v="68"/>
    <x v="3"/>
    <x v="9"/>
    <x v="1"/>
    <n v="26000"/>
  </r>
  <r>
    <n v="1622"/>
    <n v="21200"/>
    <s v="BENS CORRENTS I DE SERVEIS"/>
    <x v="69"/>
    <x v="3"/>
    <x v="9"/>
    <x v="3"/>
    <n v="2000"/>
  </r>
  <r>
    <n v="1622"/>
    <n v="21200"/>
    <s v="BENS CORRENTS I DE SERVEIS"/>
    <x v="69"/>
    <x v="3"/>
    <x v="9"/>
    <x v="2"/>
    <n v="2000"/>
  </r>
  <r>
    <n v="1622"/>
    <n v="21200"/>
    <s v="BENS CORRENTS I DE SERVEIS"/>
    <x v="69"/>
    <x v="3"/>
    <x v="9"/>
    <x v="0"/>
    <n v="4000"/>
  </r>
  <r>
    <n v="1622"/>
    <n v="21200"/>
    <s v="BENS CORRENTS I DE SERVEIS"/>
    <x v="69"/>
    <x v="3"/>
    <x v="9"/>
    <x v="1"/>
    <n v="4000"/>
  </r>
  <r>
    <n v="1622"/>
    <n v="22699"/>
    <s v="BENS CORRENTS I DE SERVEIS"/>
    <x v="70"/>
    <x v="3"/>
    <x v="9"/>
    <x v="3"/>
    <n v="500"/>
  </r>
  <r>
    <n v="1622"/>
    <n v="22699"/>
    <s v="BENS CORRENTS I DE SERVEIS"/>
    <x v="70"/>
    <x v="3"/>
    <x v="9"/>
    <x v="2"/>
    <n v="2000"/>
  </r>
  <r>
    <n v="1622"/>
    <n v="22699"/>
    <s v="BENS CORRENTS I DE SERVEIS"/>
    <x v="70"/>
    <x v="3"/>
    <x v="9"/>
    <x v="0"/>
    <n v="500"/>
  </r>
  <r>
    <n v="1622"/>
    <n v="22699"/>
    <s v="BENS CORRENTS I DE SERVEIS"/>
    <x v="70"/>
    <x v="3"/>
    <x v="9"/>
    <x v="1"/>
    <n v="500"/>
  </r>
  <r>
    <n v="1622"/>
    <n v="22700"/>
    <s v="BENS CORRENTS I DE SERVEIS"/>
    <x v="71"/>
    <x v="3"/>
    <x v="9"/>
    <x v="3"/>
    <n v="50127"/>
  </r>
  <r>
    <n v="1622"/>
    <n v="22700"/>
    <s v="BENS CORRENTS I DE SERVEIS"/>
    <x v="71"/>
    <x v="3"/>
    <x v="9"/>
    <x v="1"/>
    <n v="50127"/>
  </r>
  <r>
    <n v="1622"/>
    <n v="22700"/>
    <s v="BENS CORRENTS I DE SERVEIS"/>
    <x v="71"/>
    <x v="3"/>
    <x v="9"/>
    <x v="2"/>
    <n v="50127"/>
  </r>
  <r>
    <n v="1622"/>
    <n v="22700"/>
    <s v="BENS CORRENTS I DE SERVEIS"/>
    <x v="71"/>
    <x v="3"/>
    <x v="9"/>
    <x v="0"/>
    <n v="50127"/>
  </r>
  <r>
    <n v="1622"/>
    <n v="22701"/>
    <s v="BENS CORRENTS I DE SERVEIS"/>
    <x v="72"/>
    <x v="3"/>
    <x v="9"/>
    <x v="3"/>
    <n v="22000"/>
  </r>
  <r>
    <n v="1622"/>
    <n v="22701"/>
    <s v="BENS CORRENTS I DE SERVEIS"/>
    <x v="72"/>
    <x v="3"/>
    <x v="9"/>
    <x v="2"/>
    <n v="22000"/>
  </r>
  <r>
    <n v="1622"/>
    <n v="22701"/>
    <s v="BENS CORRENTS I DE SERVEIS"/>
    <x v="72"/>
    <x v="3"/>
    <x v="9"/>
    <x v="0"/>
    <n v="2000"/>
  </r>
  <r>
    <n v="1622"/>
    <n v="22701"/>
    <s v="BENS CORRENTS I DE SERVEIS"/>
    <x v="72"/>
    <x v="3"/>
    <x v="9"/>
    <x v="1"/>
    <n v="2000"/>
  </r>
  <r>
    <n v="1622"/>
    <n v="22706"/>
    <s v="BENS CORRENTS I DE SERVEIS"/>
    <x v="73"/>
    <x v="3"/>
    <x v="9"/>
    <x v="3"/>
    <n v="28700"/>
  </r>
  <r>
    <n v="1622"/>
    <n v="22706"/>
    <s v="BENS CORRENTS I DE SERVEIS"/>
    <x v="73"/>
    <x v="3"/>
    <x v="9"/>
    <x v="2"/>
    <n v="16500"/>
  </r>
  <r>
    <n v="1622"/>
    <n v="22706"/>
    <s v="BENS CORRENTS I DE SERVEIS"/>
    <x v="73"/>
    <x v="3"/>
    <x v="9"/>
    <x v="0"/>
    <n v="30500"/>
  </r>
  <r>
    <n v="1622"/>
    <n v="22706"/>
    <s v="BENS CORRENTS I DE SERVEIS"/>
    <x v="73"/>
    <x v="3"/>
    <x v="9"/>
    <x v="1"/>
    <n v="30500"/>
  </r>
  <r>
    <n v="1630"/>
    <n v="22700"/>
    <s v="BENS CORRENTS I DE SERVEIS"/>
    <x v="74"/>
    <x v="3"/>
    <x v="10"/>
    <x v="1"/>
    <n v="468600.00200000004"/>
  </r>
  <r>
    <n v="1630"/>
    <n v="22700"/>
    <s v="BENS CORRENTS I DE SERVEIS"/>
    <x v="74"/>
    <x v="3"/>
    <x v="10"/>
    <x v="3"/>
    <n v="387000"/>
  </r>
  <r>
    <n v="1630"/>
    <n v="22700"/>
    <s v="BENS CORRENTS I DE SERVEIS"/>
    <x v="74"/>
    <x v="3"/>
    <x v="10"/>
    <x v="2"/>
    <n v="393704"/>
  </r>
  <r>
    <n v="1630"/>
    <n v="22700"/>
    <s v="BENS CORRENTS I DE SERVEIS"/>
    <x v="74"/>
    <x v="3"/>
    <x v="10"/>
    <x v="0"/>
    <n v="468600.00200000004"/>
  </r>
  <r>
    <n v="1640"/>
    <n v="21200"/>
    <s v="BENS CORRENTS I DE SERVEIS"/>
    <x v="75"/>
    <x v="3"/>
    <x v="11"/>
    <x v="3"/>
    <n v="2500"/>
  </r>
  <r>
    <n v="1640"/>
    <n v="21200"/>
    <s v="BENS CORRENTS I DE SERVEIS"/>
    <x v="75"/>
    <x v="3"/>
    <x v="11"/>
    <x v="2"/>
    <n v="2500"/>
  </r>
  <r>
    <n v="1640"/>
    <n v="21200"/>
    <s v="BENS CORRENTS I DE SERVEIS"/>
    <x v="75"/>
    <x v="3"/>
    <x v="11"/>
    <x v="0"/>
    <n v="2500"/>
  </r>
  <r>
    <n v="1640"/>
    <n v="21200"/>
    <s v="BENS CORRENTS I DE SERVEIS"/>
    <x v="75"/>
    <x v="3"/>
    <x v="11"/>
    <x v="1"/>
    <n v="2500"/>
  </r>
  <r>
    <n v="1640"/>
    <n v="62300"/>
    <s v="INVERSIONS"/>
    <x v="76"/>
    <x v="3"/>
    <x v="11"/>
    <x v="0"/>
    <n v="20000"/>
  </r>
  <r>
    <n v="1640"/>
    <n v="62300"/>
    <s v="INVERSIONS"/>
    <x v="76"/>
    <x v="3"/>
    <x v="11"/>
    <x v="1"/>
    <n v="20000"/>
  </r>
  <r>
    <n v="1650"/>
    <n v="22100"/>
    <s v="BENS CORRENTS I DE SERVEIS"/>
    <x v="77"/>
    <x v="3"/>
    <x v="12"/>
    <x v="1"/>
    <n v="122000"/>
  </r>
  <r>
    <n v="1650"/>
    <n v="22100"/>
    <s v="BENS CORRENTS I DE SERVEIS"/>
    <x v="77"/>
    <x v="3"/>
    <x v="12"/>
    <x v="3"/>
    <n v="147000"/>
  </r>
  <r>
    <n v="1650"/>
    <n v="22100"/>
    <s v="BENS CORRENTS I DE SERVEIS"/>
    <x v="77"/>
    <x v="3"/>
    <x v="12"/>
    <x v="2"/>
    <n v="144000"/>
  </r>
  <r>
    <n v="1650"/>
    <n v="22100"/>
    <s v="BENS CORRENTS I DE SERVEIS"/>
    <x v="77"/>
    <x v="3"/>
    <x v="12"/>
    <x v="0"/>
    <n v="122000"/>
  </r>
  <r>
    <n v="1650"/>
    <n v="22700"/>
    <s v="BENS CORRENTS I DE SERVEIS"/>
    <x v="78"/>
    <x v="3"/>
    <x v="12"/>
    <x v="1"/>
    <n v="97720"/>
  </r>
  <r>
    <n v="1650"/>
    <n v="22700"/>
    <s v="BENS CORRENTS I DE SERVEIS"/>
    <x v="78"/>
    <x v="3"/>
    <x v="12"/>
    <x v="3"/>
    <n v="97720"/>
  </r>
  <r>
    <n v="1650"/>
    <n v="22700"/>
    <s v="BENS CORRENTS I DE SERVEIS"/>
    <x v="78"/>
    <x v="3"/>
    <x v="12"/>
    <x v="2"/>
    <n v="98515"/>
  </r>
  <r>
    <n v="1650"/>
    <n v="22700"/>
    <s v="BENS CORRENTS I DE SERVEIS"/>
    <x v="78"/>
    <x v="3"/>
    <x v="12"/>
    <x v="0"/>
    <n v="97720"/>
  </r>
  <r>
    <n v="1650"/>
    <n v="62300"/>
    <s v="INVERSIONS"/>
    <x v="79"/>
    <x v="3"/>
    <x v="12"/>
    <x v="1"/>
    <n v="60000"/>
  </r>
  <r>
    <n v="1650"/>
    <n v="62300"/>
    <s v="INVERSIONS"/>
    <x v="79"/>
    <x v="3"/>
    <x v="12"/>
    <x v="0"/>
    <n v="60000"/>
  </r>
  <r>
    <n v="1650"/>
    <n v="63900"/>
    <s v="INVERSIONS"/>
    <x v="80"/>
    <x v="3"/>
    <x v="12"/>
    <x v="2"/>
    <n v="30000"/>
  </r>
  <r>
    <n v="1650"/>
    <s v="xxx"/>
    <s v="BENS CORRENTS I DE SERVEIS"/>
    <x v="81"/>
    <x v="3"/>
    <x v="12"/>
    <x v="0"/>
    <n v="20000"/>
  </r>
  <r>
    <n v="1650"/>
    <s v="xxx"/>
    <s v="BENS CORRENTS I DE SERVEIS"/>
    <x v="81"/>
    <x v="3"/>
    <x v="12"/>
    <x v="1"/>
    <n v="20000"/>
  </r>
  <r>
    <n v="1700"/>
    <n v="12004"/>
    <s v="PERSONAL"/>
    <x v="82"/>
    <x v="4"/>
    <x v="13"/>
    <x v="2"/>
    <n v="6319"/>
  </r>
  <r>
    <n v="1700"/>
    <n v="12004"/>
    <s v="PERSONAL"/>
    <x v="82"/>
    <x v="4"/>
    <x v="13"/>
    <x v="3"/>
    <n v="6319"/>
  </r>
  <r>
    <n v="1700"/>
    <n v="12004"/>
    <s v="PERSONAL"/>
    <x v="82"/>
    <x v="4"/>
    <x v="13"/>
    <x v="0"/>
    <n v="6319"/>
  </r>
  <r>
    <n v="1700"/>
    <n v="12004"/>
    <s v="PERSONAL"/>
    <x v="82"/>
    <x v="4"/>
    <x v="13"/>
    <x v="1"/>
    <n v="6319"/>
  </r>
  <r>
    <n v="1700"/>
    <n v="12006"/>
    <s v="PERSONAL"/>
    <x v="83"/>
    <x v="4"/>
    <x v="13"/>
    <x v="2"/>
    <n v="472"/>
  </r>
  <r>
    <n v="1700"/>
    <n v="12006"/>
    <s v="PERSONAL"/>
    <x v="83"/>
    <x v="4"/>
    <x v="13"/>
    <x v="3"/>
    <n v="566"/>
  </r>
  <r>
    <n v="1700"/>
    <n v="12006"/>
    <s v="PERSONAL"/>
    <x v="83"/>
    <x v="4"/>
    <x v="13"/>
    <x v="0"/>
    <n v="566"/>
  </r>
  <r>
    <n v="1700"/>
    <n v="12006"/>
    <s v="PERSONAL"/>
    <x v="83"/>
    <x v="4"/>
    <x v="13"/>
    <x v="1"/>
    <n v="566"/>
  </r>
  <r>
    <n v="1700"/>
    <n v="12100"/>
    <s v="PERSONAL"/>
    <x v="84"/>
    <x v="4"/>
    <x v="13"/>
    <x v="2"/>
    <n v="3220"/>
  </r>
  <r>
    <n v="1700"/>
    <n v="12100"/>
    <s v="PERSONAL"/>
    <x v="84"/>
    <x v="4"/>
    <x v="13"/>
    <x v="3"/>
    <n v="3220"/>
  </r>
  <r>
    <n v="1700"/>
    <n v="12100"/>
    <s v="PERSONAL"/>
    <x v="84"/>
    <x v="4"/>
    <x v="13"/>
    <x v="0"/>
    <n v="3220"/>
  </r>
  <r>
    <n v="1700"/>
    <n v="12100"/>
    <s v="PERSONAL"/>
    <x v="84"/>
    <x v="4"/>
    <x v="13"/>
    <x v="1"/>
    <n v="3220"/>
  </r>
  <r>
    <n v="1700"/>
    <n v="12101"/>
    <s v="PERSONAL"/>
    <x v="85"/>
    <x v="4"/>
    <x v="13"/>
    <x v="2"/>
    <n v="6998"/>
  </r>
  <r>
    <n v="1700"/>
    <n v="12101"/>
    <s v="PERSONAL"/>
    <x v="85"/>
    <x v="4"/>
    <x v="13"/>
    <x v="3"/>
    <n v="7068"/>
  </r>
  <r>
    <n v="1700"/>
    <n v="12101"/>
    <s v="PERSONAL"/>
    <x v="85"/>
    <x v="4"/>
    <x v="13"/>
    <x v="0"/>
    <n v="7068"/>
  </r>
  <r>
    <n v="1700"/>
    <n v="12101"/>
    <s v="PERSONAL"/>
    <x v="85"/>
    <x v="4"/>
    <x v="13"/>
    <x v="1"/>
    <n v="7068"/>
  </r>
  <r>
    <n v="1700"/>
    <n v="13000"/>
    <s v="PERSONAL"/>
    <x v="86"/>
    <x v="4"/>
    <x v="13"/>
    <x v="1"/>
    <n v="49583"/>
  </r>
  <r>
    <n v="1700"/>
    <n v="13000"/>
    <s v="PERSONAL"/>
    <x v="86"/>
    <x v="4"/>
    <x v="13"/>
    <x v="2"/>
    <n v="52217"/>
  </r>
  <r>
    <n v="1700"/>
    <n v="13000"/>
    <s v="PERSONAL"/>
    <x v="86"/>
    <x v="4"/>
    <x v="13"/>
    <x v="3"/>
    <n v="49583"/>
  </r>
  <r>
    <n v="1700"/>
    <n v="13000"/>
    <s v="PERSONAL"/>
    <x v="86"/>
    <x v="4"/>
    <x v="13"/>
    <x v="0"/>
    <n v="49583"/>
  </r>
  <r>
    <n v="1700"/>
    <n v="16000"/>
    <s v="PERSONAL"/>
    <x v="87"/>
    <x v="4"/>
    <x v="13"/>
    <x v="2"/>
    <n v="22729"/>
  </r>
  <r>
    <n v="1700"/>
    <n v="16000"/>
    <s v="PERSONAL"/>
    <x v="87"/>
    <x v="4"/>
    <x v="13"/>
    <x v="3"/>
    <n v="21479"/>
  </r>
  <r>
    <n v="1700"/>
    <n v="16000"/>
    <s v="PERSONAL"/>
    <x v="87"/>
    <x v="4"/>
    <x v="13"/>
    <x v="0"/>
    <n v="21695"/>
  </r>
  <r>
    <n v="1700"/>
    <n v="16000"/>
    <s v="PERSONAL"/>
    <x v="87"/>
    <x v="4"/>
    <x v="13"/>
    <x v="1"/>
    <n v="21695"/>
  </r>
  <r>
    <n v="1700"/>
    <n v="22606"/>
    <s v="BENS CORRENTS I DE SERVEIS"/>
    <x v="88"/>
    <x v="4"/>
    <x v="13"/>
    <x v="3"/>
    <n v="4000"/>
  </r>
  <r>
    <n v="1700"/>
    <n v="22606"/>
    <s v="BENS CORRENTS I DE SERVEIS"/>
    <x v="88"/>
    <x v="4"/>
    <x v="13"/>
    <x v="2"/>
    <n v="5625"/>
  </r>
  <r>
    <n v="1700"/>
    <n v="22606"/>
    <s v="BENS CORRENTS I DE SERVEIS"/>
    <x v="88"/>
    <x v="4"/>
    <x v="13"/>
    <x v="0"/>
    <n v="3000"/>
  </r>
  <r>
    <n v="1700"/>
    <n v="22606"/>
    <s v="BENS CORRENTS I DE SERVEIS"/>
    <x v="88"/>
    <x v="4"/>
    <x v="13"/>
    <x v="1"/>
    <n v="3000"/>
  </r>
  <r>
    <n v="1701"/>
    <n v="22606"/>
    <s v="BENS CORRENTS I DE SERVEIS"/>
    <x v="89"/>
    <x v="4"/>
    <x v="13"/>
    <x v="3"/>
    <n v="30000"/>
  </r>
  <r>
    <n v="1701"/>
    <n v="22606"/>
    <s v="BENS CORRENTS I DE SERVEIS"/>
    <x v="89"/>
    <x v="4"/>
    <x v="13"/>
    <x v="2"/>
    <n v="18269"/>
  </r>
  <r>
    <n v="1701"/>
    <n v="22606"/>
    <s v="BENS CORRENTS I DE SERVEIS"/>
    <x v="89"/>
    <x v="4"/>
    <x v="13"/>
    <x v="0"/>
    <n v="22000"/>
  </r>
  <r>
    <n v="1701"/>
    <n v="22606"/>
    <s v="BENS CORRENTS I DE SERVEIS"/>
    <x v="89"/>
    <x v="4"/>
    <x v="13"/>
    <x v="1"/>
    <n v="22000"/>
  </r>
  <r>
    <n v="1702"/>
    <n v="22606"/>
    <s v="BENS CORRENTS I DE SERVEIS"/>
    <x v="90"/>
    <x v="4"/>
    <x v="13"/>
    <x v="3"/>
    <n v="1000"/>
  </r>
  <r>
    <n v="1702"/>
    <n v="22606"/>
    <s v="BENS CORRENTS I DE SERVEIS"/>
    <x v="90"/>
    <x v="4"/>
    <x v="13"/>
    <x v="2"/>
    <n v="1000"/>
  </r>
  <r>
    <n v="1702"/>
    <n v="22606"/>
    <s v="BENS CORRENTS I DE SERVEIS"/>
    <x v="90"/>
    <x v="4"/>
    <x v="13"/>
    <x v="0"/>
    <n v="1000"/>
  </r>
  <r>
    <n v="1702"/>
    <n v="22606"/>
    <s v="BENS CORRENTS I DE SERVEIS"/>
    <x v="90"/>
    <x v="4"/>
    <x v="13"/>
    <x v="1"/>
    <n v="1000"/>
  </r>
  <r>
    <n v="1710"/>
    <n v="20400"/>
    <s v="BENS CORRENTS I DE SERVEIS"/>
    <x v="91"/>
    <x v="4"/>
    <x v="14"/>
    <x v="3"/>
    <n v="5880"/>
  </r>
  <r>
    <n v="1710"/>
    <n v="20400"/>
    <s v="BENS CORRENTS I DE SERVEIS"/>
    <x v="91"/>
    <x v="4"/>
    <x v="14"/>
    <x v="2"/>
    <n v="10400"/>
  </r>
  <r>
    <n v="1710"/>
    <n v="20400"/>
    <s v="BENS CORRENTS I DE SERVEIS"/>
    <x v="91"/>
    <x v="4"/>
    <x v="14"/>
    <x v="0"/>
    <n v="5880"/>
  </r>
  <r>
    <n v="1710"/>
    <n v="20400"/>
    <s v="BENS CORRENTS I DE SERVEIS"/>
    <x v="91"/>
    <x v="4"/>
    <x v="14"/>
    <x v="1"/>
    <n v="5880"/>
  </r>
  <r>
    <n v="1710"/>
    <n v="21001"/>
    <s v="BENS CORRENTS I DE SERVEIS"/>
    <x v="92"/>
    <x v="4"/>
    <x v="14"/>
    <x v="3"/>
    <n v="10000"/>
  </r>
  <r>
    <n v="1710"/>
    <n v="21001"/>
    <s v="BENS CORRENTS I DE SERVEIS"/>
    <x v="92"/>
    <x v="4"/>
    <x v="14"/>
    <x v="2"/>
    <n v="22000"/>
  </r>
  <r>
    <n v="1710"/>
    <n v="21001"/>
    <s v="BENS CORRENTS I DE SERVEIS"/>
    <x v="92"/>
    <x v="4"/>
    <x v="14"/>
    <x v="0"/>
    <n v="10000"/>
  </r>
  <r>
    <n v="1710"/>
    <n v="21001"/>
    <s v="BENS CORRENTS I DE SERVEIS"/>
    <x v="92"/>
    <x v="4"/>
    <x v="14"/>
    <x v="1"/>
    <n v="10000"/>
  </r>
  <r>
    <n v="1710"/>
    <n v="21002"/>
    <s v="BENS CORRENTS I DE SERVEIS"/>
    <x v="93"/>
    <x v="4"/>
    <x v="14"/>
    <x v="3"/>
    <n v="0"/>
  </r>
  <r>
    <n v="1710"/>
    <n v="21002"/>
    <s v="BENS CORRENTS I DE SERVEIS"/>
    <x v="93"/>
    <x v="4"/>
    <x v="14"/>
    <x v="2"/>
    <n v="15000"/>
  </r>
  <r>
    <n v="1710"/>
    <n v="21200"/>
    <s v="BENS CORRENTS I DE SERVEIS"/>
    <x v="94"/>
    <x v="4"/>
    <x v="14"/>
    <x v="3"/>
    <n v="700"/>
  </r>
  <r>
    <n v="1710"/>
    <n v="21200"/>
    <s v="BENS CORRENTS I DE SERVEIS"/>
    <x v="94"/>
    <x v="4"/>
    <x v="14"/>
    <x v="2"/>
    <n v="1400"/>
  </r>
  <r>
    <n v="1710"/>
    <n v="21200"/>
    <s v="BENS CORRENTS I DE SERVEIS"/>
    <x v="94"/>
    <x v="4"/>
    <x v="14"/>
    <x v="0"/>
    <n v="700"/>
  </r>
  <r>
    <n v="1710"/>
    <n v="21200"/>
    <s v="BENS CORRENTS I DE SERVEIS"/>
    <x v="94"/>
    <x v="4"/>
    <x v="14"/>
    <x v="1"/>
    <n v="700"/>
  </r>
  <r>
    <n v="1710"/>
    <n v="21300"/>
    <s v="BENS CORRENTS I DE SERVEIS"/>
    <x v="95"/>
    <x v="4"/>
    <x v="14"/>
    <x v="3"/>
    <n v="3000"/>
  </r>
  <r>
    <n v="1710"/>
    <n v="21300"/>
    <s v="BENS CORRENTS I DE SERVEIS"/>
    <x v="95"/>
    <x v="4"/>
    <x v="14"/>
    <x v="2"/>
    <n v="3000"/>
  </r>
  <r>
    <n v="1710"/>
    <n v="21300"/>
    <s v="BENS CORRENTS I DE SERVEIS"/>
    <x v="95"/>
    <x v="4"/>
    <x v="14"/>
    <x v="0"/>
    <n v="3000"/>
  </r>
  <r>
    <n v="1710"/>
    <n v="21300"/>
    <s v="BENS CORRENTS I DE SERVEIS"/>
    <x v="95"/>
    <x v="4"/>
    <x v="14"/>
    <x v="1"/>
    <n v="3000"/>
  </r>
  <r>
    <n v="1710"/>
    <n v="22103"/>
    <s v="BENS CORRENTS I DE SERVEIS"/>
    <x v="96"/>
    <x v="4"/>
    <x v="14"/>
    <x v="3"/>
    <n v="2000"/>
  </r>
  <r>
    <n v="1710"/>
    <n v="22103"/>
    <s v="BENS CORRENTS I DE SERVEIS"/>
    <x v="97"/>
    <x v="4"/>
    <x v="14"/>
    <x v="3"/>
    <n v="2000"/>
  </r>
  <r>
    <n v="1710"/>
    <n v="22103"/>
    <s v="BENS CORRENTS I DE SERVEIS"/>
    <x v="96"/>
    <x v="4"/>
    <x v="14"/>
    <x v="2"/>
    <n v="0"/>
  </r>
  <r>
    <n v="1710"/>
    <n v="22103"/>
    <s v="BENS CORRENTS I DE SERVEIS"/>
    <x v="97"/>
    <x v="4"/>
    <x v="14"/>
    <x v="2"/>
    <n v="0"/>
  </r>
  <r>
    <n v="1710"/>
    <n v="22103"/>
    <s v="BENS CORRENTS I DE SERVEIS"/>
    <x v="96"/>
    <x v="4"/>
    <x v="14"/>
    <x v="0"/>
    <n v="2000"/>
  </r>
  <r>
    <n v="1710"/>
    <n v="22103"/>
    <s v="BENS CORRENTS I DE SERVEIS"/>
    <x v="97"/>
    <x v="4"/>
    <x v="14"/>
    <x v="0"/>
    <n v="2000"/>
  </r>
  <r>
    <n v="1710"/>
    <n v="22103"/>
    <s v="BENS CORRENTS I DE SERVEIS"/>
    <x v="96"/>
    <x v="4"/>
    <x v="14"/>
    <x v="1"/>
    <n v="2000"/>
  </r>
  <r>
    <n v="1710"/>
    <n v="22103"/>
    <s v="BENS CORRENTS I DE SERVEIS"/>
    <x v="97"/>
    <x v="4"/>
    <x v="14"/>
    <x v="1"/>
    <n v="2000"/>
  </r>
  <r>
    <n v="1710"/>
    <n v="22706"/>
    <s v="BENS CORRENTS I DE SERVEIS"/>
    <x v="98"/>
    <x v="4"/>
    <x v="14"/>
    <x v="1"/>
    <n v="294545"/>
  </r>
  <r>
    <n v="1710"/>
    <n v="22706"/>
    <s v="BENS CORRENTS I DE SERVEIS"/>
    <x v="98"/>
    <x v="4"/>
    <x v="14"/>
    <x v="3"/>
    <n v="293000"/>
  </r>
  <r>
    <n v="1710"/>
    <n v="22706"/>
    <s v="BENS CORRENTS I DE SERVEIS"/>
    <x v="98"/>
    <x v="4"/>
    <x v="14"/>
    <x v="2"/>
    <n v="305289"/>
  </r>
  <r>
    <n v="1710"/>
    <n v="22706"/>
    <s v="BENS CORRENTS I DE SERVEIS"/>
    <x v="98"/>
    <x v="4"/>
    <x v="14"/>
    <x v="0"/>
    <n v="294545"/>
  </r>
  <r>
    <n v="1710"/>
    <n v="46400"/>
    <s v="TRANSFERÈNCIES CORRENTS"/>
    <x v="99"/>
    <x v="4"/>
    <x v="14"/>
    <x v="1"/>
    <n v="37697"/>
  </r>
  <r>
    <n v="1710"/>
    <n v="46400"/>
    <s v="TRANSFERÈNCIES CORRENTS"/>
    <x v="99"/>
    <x v="4"/>
    <x v="14"/>
    <x v="2"/>
    <n v="37697"/>
  </r>
  <r>
    <n v="1710"/>
    <n v="46400"/>
    <s v="TRANSFERÈNCIES CORRENTS"/>
    <x v="99"/>
    <x v="4"/>
    <x v="14"/>
    <x v="3"/>
    <n v="37697"/>
  </r>
  <r>
    <n v="1710"/>
    <n v="46400"/>
    <s v="TRANSFERÈNCIES CORRENTS"/>
    <x v="99"/>
    <x v="4"/>
    <x v="14"/>
    <x v="0"/>
    <n v="37697"/>
  </r>
  <r>
    <n v="1710"/>
    <n v="46700"/>
    <s v="TRANSFERÈNCIES CORRENTS"/>
    <x v="100"/>
    <x v="4"/>
    <x v="14"/>
    <x v="2"/>
    <n v="1700"/>
  </r>
  <r>
    <n v="1710"/>
    <n v="46700"/>
    <s v="TRANSFERÈNCIES CORRENTS"/>
    <x v="100"/>
    <x v="4"/>
    <x v="14"/>
    <x v="3"/>
    <n v="1700"/>
  </r>
  <r>
    <n v="1710"/>
    <n v="46700"/>
    <s v="TRANSFERÈNCIES CORRENTS"/>
    <x v="100"/>
    <x v="4"/>
    <x v="14"/>
    <x v="0"/>
    <n v="1700"/>
  </r>
  <r>
    <n v="1710"/>
    <n v="46700"/>
    <s v="TRANSFERÈNCIES CORRENTS"/>
    <x v="100"/>
    <x v="4"/>
    <x v="14"/>
    <x v="1"/>
    <n v="1700"/>
  </r>
  <r>
    <n v="1710"/>
    <n v="48020"/>
    <s v="TRANSFERÈNCIES CORRENTS"/>
    <x v="101"/>
    <x v="4"/>
    <x v="14"/>
    <x v="2"/>
    <n v="3000"/>
  </r>
  <r>
    <n v="1710"/>
    <n v="48020"/>
    <s v="TRANSFERÈNCIES CORRENTS"/>
    <x v="101"/>
    <x v="4"/>
    <x v="14"/>
    <x v="3"/>
    <n v="3000"/>
  </r>
  <r>
    <n v="1710"/>
    <n v="48020"/>
    <s v="TRANSFERÈNCIES CORRENTS"/>
    <x v="101"/>
    <x v="4"/>
    <x v="14"/>
    <x v="0"/>
    <n v="12000"/>
  </r>
  <r>
    <n v="1710"/>
    <n v="48020"/>
    <s v="TRANSFERÈNCIES CORRENTS"/>
    <x v="101"/>
    <x v="4"/>
    <x v="14"/>
    <x v="1"/>
    <n v="12000"/>
  </r>
  <r>
    <n v="1710"/>
    <n v="61900"/>
    <s v="INVERSIONS"/>
    <x v="102"/>
    <x v="4"/>
    <x v="14"/>
    <x v="2"/>
    <n v="30000"/>
  </r>
  <r>
    <n v="1710"/>
    <n v="61900"/>
    <s v="INVERSIONS"/>
    <x v="102"/>
    <x v="4"/>
    <x v="14"/>
    <x v="3"/>
    <n v="20000"/>
  </r>
  <r>
    <n v="1710"/>
    <n v="61903"/>
    <s v="INVERSIONS"/>
    <x v="103"/>
    <x v="2"/>
    <x v="6"/>
    <x v="1"/>
    <n v="75000"/>
  </r>
  <r>
    <n v="1710"/>
    <n v="61903"/>
    <s v="INVERSIONS"/>
    <x v="103"/>
    <x v="2"/>
    <x v="6"/>
    <x v="0"/>
    <n v="0"/>
  </r>
  <r>
    <n v="1711"/>
    <n v="22706"/>
    <s v="BENS CORRENTS I DE SERVEIS"/>
    <x v="104"/>
    <x v="4"/>
    <x v="14"/>
    <x v="1"/>
    <n v="95353.002499999988"/>
  </r>
  <r>
    <n v="1711"/>
    <n v="22706"/>
    <s v="BENS CORRENTS I DE SERVEIS"/>
    <x v="104"/>
    <x v="4"/>
    <x v="14"/>
    <x v="3"/>
    <n v="85000"/>
  </r>
  <r>
    <n v="1711"/>
    <n v="22706"/>
    <s v="BENS CORRENTS I DE SERVEIS"/>
    <x v="104"/>
    <x v="4"/>
    <x v="14"/>
    <x v="2"/>
    <n v="0"/>
  </r>
  <r>
    <n v="1711"/>
    <n v="22706"/>
    <s v="BENS CORRENTS I DE SERVEIS"/>
    <x v="104"/>
    <x v="4"/>
    <x v="14"/>
    <x v="0"/>
    <n v="85000"/>
  </r>
  <r>
    <n v="1721"/>
    <n v="62300"/>
    <s v="INVERSIONS"/>
    <x v="105"/>
    <x v="4"/>
    <x v="15"/>
    <x v="2"/>
    <n v="8000"/>
  </r>
  <r>
    <n v="1723"/>
    <n v="22700"/>
    <s v="BENS CORRENTS I DE SERVEIS"/>
    <x v="106"/>
    <x v="4"/>
    <x v="15"/>
    <x v="3"/>
    <n v="7500"/>
  </r>
  <r>
    <n v="1723"/>
    <n v="22700"/>
    <s v="BENS CORRENTS I DE SERVEIS"/>
    <x v="106"/>
    <x v="4"/>
    <x v="15"/>
    <x v="2"/>
    <n v="7000"/>
  </r>
  <r>
    <n v="1723"/>
    <n v="22700"/>
    <s v="BENS CORRENTS I DE SERVEIS"/>
    <x v="106"/>
    <x v="4"/>
    <x v="15"/>
    <x v="0"/>
    <n v="10500"/>
  </r>
  <r>
    <n v="1723"/>
    <n v="22700"/>
    <s v="BENS CORRENTS I DE SERVEIS"/>
    <x v="106"/>
    <x v="4"/>
    <x v="15"/>
    <x v="1"/>
    <n v="10500"/>
  </r>
  <r>
    <n v="2210"/>
    <n v="16008"/>
    <s v="PERSONAL"/>
    <x v="107"/>
    <x v="5"/>
    <x v="16"/>
    <x v="2"/>
    <n v="16000"/>
  </r>
  <r>
    <n v="2210"/>
    <n v="16008"/>
    <s v="PERSONAL"/>
    <x v="107"/>
    <x v="5"/>
    <x v="16"/>
    <x v="3"/>
    <n v="16000"/>
  </r>
  <r>
    <n v="2210"/>
    <n v="16008"/>
    <s v="PERSONAL"/>
    <x v="107"/>
    <x v="5"/>
    <x v="16"/>
    <x v="0"/>
    <n v="10700"/>
  </r>
  <r>
    <n v="2210"/>
    <n v="16008"/>
    <s v="PERSONAL"/>
    <x v="107"/>
    <x v="5"/>
    <x v="16"/>
    <x v="1"/>
    <n v="16000"/>
  </r>
  <r>
    <n v="2310"/>
    <n v="13000"/>
    <s v="PERSONAL"/>
    <x v="108"/>
    <x v="6"/>
    <x v="17"/>
    <x v="1"/>
    <n v="159880"/>
  </r>
  <r>
    <n v="2310"/>
    <n v="13000"/>
    <s v="PERSONAL"/>
    <x v="108"/>
    <x v="6"/>
    <x v="17"/>
    <x v="2"/>
    <n v="159467"/>
  </r>
  <r>
    <n v="2310"/>
    <n v="13000"/>
    <s v="PERSONAL"/>
    <x v="108"/>
    <x v="6"/>
    <x v="17"/>
    <x v="3"/>
    <n v="159880"/>
  </r>
  <r>
    <n v="2310"/>
    <n v="13000"/>
    <s v="PERSONAL"/>
    <x v="108"/>
    <x v="6"/>
    <x v="17"/>
    <x v="0"/>
    <n v="159880"/>
  </r>
  <r>
    <n v="2310"/>
    <n v="16000"/>
    <s v="PERSONAL"/>
    <x v="109"/>
    <x v="6"/>
    <x v="17"/>
    <x v="1"/>
    <n v="50855"/>
  </r>
  <r>
    <n v="2310"/>
    <n v="16000"/>
    <s v="PERSONAL"/>
    <x v="109"/>
    <x v="6"/>
    <x v="17"/>
    <x v="2"/>
    <n v="47922"/>
  </r>
  <r>
    <n v="2310"/>
    <n v="16000"/>
    <s v="PERSONAL"/>
    <x v="109"/>
    <x v="6"/>
    <x v="17"/>
    <x v="3"/>
    <n v="50855"/>
  </r>
  <r>
    <n v="2310"/>
    <n v="16000"/>
    <s v="PERSONAL"/>
    <x v="109"/>
    <x v="6"/>
    <x v="17"/>
    <x v="0"/>
    <n v="50855"/>
  </r>
  <r>
    <n v="2310"/>
    <n v="22100"/>
    <s v="BENS CORRENTS I DE SERVEIS"/>
    <x v="110"/>
    <x v="6"/>
    <x v="17"/>
    <x v="3"/>
    <n v="5300"/>
  </r>
  <r>
    <n v="2310"/>
    <n v="22100"/>
    <s v="BENS CORRENTS I DE SERVEIS"/>
    <x v="110"/>
    <x v="6"/>
    <x v="17"/>
    <x v="2"/>
    <n v="5300"/>
  </r>
  <r>
    <n v="2310"/>
    <n v="22100"/>
    <s v="BENS CORRENTS I DE SERVEIS"/>
    <x v="110"/>
    <x v="6"/>
    <x v="17"/>
    <x v="0"/>
    <n v="4500"/>
  </r>
  <r>
    <n v="2310"/>
    <n v="22100"/>
    <s v="BENS CORRENTS I DE SERVEIS"/>
    <x v="110"/>
    <x v="6"/>
    <x v="17"/>
    <x v="1"/>
    <n v="5300"/>
  </r>
  <r>
    <n v="2310"/>
    <n v="22102"/>
    <s v="BENS CORRENTS I DE SERVEIS"/>
    <x v="111"/>
    <x v="6"/>
    <x v="17"/>
    <x v="3"/>
    <n v="7500"/>
  </r>
  <r>
    <n v="2310"/>
    <n v="22102"/>
    <s v="BENS CORRENTS I DE SERVEIS"/>
    <x v="111"/>
    <x v="6"/>
    <x v="17"/>
    <x v="2"/>
    <n v="6000"/>
  </r>
  <r>
    <n v="2310"/>
    <n v="22102"/>
    <s v="BENS CORRENTS I DE SERVEIS"/>
    <x v="111"/>
    <x v="6"/>
    <x v="17"/>
    <x v="0"/>
    <n v="5000"/>
  </r>
  <r>
    <n v="2310"/>
    <n v="22102"/>
    <s v="BENS CORRENTS I DE SERVEIS"/>
    <x v="111"/>
    <x v="6"/>
    <x v="17"/>
    <x v="1"/>
    <n v="7500"/>
  </r>
  <r>
    <n v="2310"/>
    <n v="22199"/>
    <s v="BENS CORRENTS I DE SERVEIS"/>
    <x v="112"/>
    <x v="6"/>
    <x v="17"/>
    <x v="3"/>
    <n v="3000"/>
  </r>
  <r>
    <n v="2310"/>
    <n v="22199"/>
    <s v="BENS CORRENTS I DE SERVEIS"/>
    <x v="112"/>
    <x v="6"/>
    <x v="17"/>
    <x v="2"/>
    <n v="3000"/>
  </r>
  <r>
    <n v="2310"/>
    <n v="22199"/>
    <s v="BENS CORRENTS I DE SERVEIS"/>
    <x v="112"/>
    <x v="6"/>
    <x v="17"/>
    <x v="0"/>
    <n v="500"/>
  </r>
  <r>
    <n v="2310"/>
    <n v="22199"/>
    <s v="BENS CORRENTS I DE SERVEIS"/>
    <x v="112"/>
    <x v="6"/>
    <x v="17"/>
    <x v="1"/>
    <n v="3000"/>
  </r>
  <r>
    <n v="2310"/>
    <n v="22609"/>
    <s v="BENS CORRENTS I DE SERVEIS"/>
    <x v="113"/>
    <x v="6"/>
    <x v="17"/>
    <x v="0"/>
    <n v="4900"/>
  </r>
  <r>
    <n v="2310"/>
    <n v="22706"/>
    <s v="BENS CORRENTS I DE SERVEIS"/>
    <x v="114"/>
    <x v="6"/>
    <x v="17"/>
    <x v="3"/>
    <n v="10000"/>
  </r>
  <r>
    <n v="2310"/>
    <n v="22706"/>
    <s v="BENS CORRENTS I DE SERVEIS"/>
    <x v="114"/>
    <x v="6"/>
    <x v="17"/>
    <x v="2"/>
    <n v="9600"/>
  </r>
  <r>
    <n v="2310"/>
    <n v="22706"/>
    <s v="BENS CORRENTS I DE SERVEIS"/>
    <x v="114"/>
    <x v="6"/>
    <x v="17"/>
    <x v="0"/>
    <n v="12000"/>
  </r>
  <r>
    <n v="2310"/>
    <n v="22706"/>
    <s v="BENS CORRENTS I DE SERVEIS"/>
    <x v="114"/>
    <x v="6"/>
    <x v="17"/>
    <x v="1"/>
    <n v="12000"/>
  </r>
  <r>
    <n v="2310"/>
    <n v="22707"/>
    <s v="BENS CORRENTS I DE SERVEIS"/>
    <x v="115"/>
    <x v="6"/>
    <x v="17"/>
    <x v="0"/>
    <n v="12000"/>
  </r>
  <r>
    <n v="2310"/>
    <n v="23020"/>
    <s v="BENS CORRENTS I DE SERVEIS"/>
    <x v="116"/>
    <x v="6"/>
    <x v="17"/>
    <x v="3"/>
    <n v="1500"/>
  </r>
  <r>
    <n v="2310"/>
    <n v="23020"/>
    <s v="BENS CORRENTS I DE SERVEIS"/>
    <x v="116"/>
    <x v="6"/>
    <x v="17"/>
    <x v="2"/>
    <n v="1500"/>
  </r>
  <r>
    <n v="2310"/>
    <n v="23020"/>
    <s v="BENS CORRENTS I DE SERVEIS"/>
    <x v="116"/>
    <x v="6"/>
    <x v="17"/>
    <x v="0"/>
    <n v="4000"/>
  </r>
  <r>
    <n v="2310"/>
    <n v="23020"/>
    <s v="BENS CORRENTS I DE SERVEIS"/>
    <x v="116"/>
    <x v="6"/>
    <x v="17"/>
    <x v="1"/>
    <n v="2000"/>
  </r>
  <r>
    <n v="2310"/>
    <n v="46100"/>
    <s v="TRANSFERÈNCIES CORRENTS"/>
    <x v="117"/>
    <x v="6"/>
    <x v="17"/>
    <x v="2"/>
    <n v="20000"/>
  </r>
  <r>
    <n v="2310"/>
    <n v="46100"/>
    <s v="TRANSFERÈNCIES CORRENTS"/>
    <x v="117"/>
    <x v="6"/>
    <x v="17"/>
    <x v="3"/>
    <n v="20000"/>
  </r>
  <r>
    <n v="2310"/>
    <n v="46100"/>
    <s v="TRANSFERÈNCIES CORRENTS"/>
    <x v="117"/>
    <x v="6"/>
    <x v="17"/>
    <x v="1"/>
    <n v="25829"/>
  </r>
  <r>
    <n v="2310"/>
    <n v="46100"/>
    <s v="TRANSFERÈNCIES CORRENTS"/>
    <x v="117"/>
    <x v="6"/>
    <x v="17"/>
    <x v="0"/>
    <n v="25829"/>
  </r>
  <r>
    <n v="2310"/>
    <n v="48000"/>
    <s v="TRANSFERÈNCIES CORRENTS"/>
    <x v="118"/>
    <x v="6"/>
    <x v="17"/>
    <x v="2"/>
    <n v="4700"/>
  </r>
  <r>
    <n v="2310"/>
    <n v="48000"/>
    <s v="TRANSFERÈNCIES CORRENTS"/>
    <x v="119"/>
    <x v="6"/>
    <x v="17"/>
    <x v="2"/>
    <n v="4000"/>
  </r>
  <r>
    <n v="2310"/>
    <n v="48000"/>
    <s v="TRANSFERÈNCIES CORRENTS"/>
    <x v="118"/>
    <x v="6"/>
    <x v="17"/>
    <x v="3"/>
    <n v="4700"/>
  </r>
  <r>
    <n v="2310"/>
    <n v="48000"/>
    <s v="TRANSFERÈNCIES CORRENTS"/>
    <x v="119"/>
    <x v="6"/>
    <x v="17"/>
    <x v="3"/>
    <n v="14700"/>
  </r>
  <r>
    <n v="2310"/>
    <n v="48000"/>
    <s v="TRANSFERÈNCIES CORRENTS"/>
    <x v="118"/>
    <x v="6"/>
    <x v="17"/>
    <x v="0"/>
    <n v="4700"/>
  </r>
  <r>
    <n v="2310"/>
    <n v="48000"/>
    <s v="TRANSFERÈNCIES CORRENTS"/>
    <x v="119"/>
    <x v="6"/>
    <x v="17"/>
    <x v="0"/>
    <n v="17200"/>
  </r>
  <r>
    <n v="2310"/>
    <n v="48000"/>
    <s v="TRANSFERÈNCIES CORRENTS"/>
    <x v="119"/>
    <x v="6"/>
    <x v="17"/>
    <x v="1"/>
    <n v="17200"/>
  </r>
  <r>
    <n v="2310"/>
    <n v="48000"/>
    <s v="TRANSFERÈNCIES CORRENTS"/>
    <x v="118"/>
    <x v="6"/>
    <x v="17"/>
    <x v="1"/>
    <n v="4700"/>
  </r>
  <r>
    <n v="2310"/>
    <n v="48010"/>
    <s v="TRANSFERÈNCIES CORRENTS"/>
    <x v="120"/>
    <x v="6"/>
    <x v="17"/>
    <x v="1"/>
    <n v="32500"/>
  </r>
  <r>
    <n v="2310"/>
    <n v="48010"/>
    <s v="TRANSFERÈNCIES CORRENTS"/>
    <x v="120"/>
    <x v="6"/>
    <x v="17"/>
    <x v="2"/>
    <n v="93500"/>
  </r>
  <r>
    <n v="2310"/>
    <n v="48010"/>
    <s v="TRANSFERÈNCIES CORRENTS"/>
    <x v="120"/>
    <x v="6"/>
    <x v="17"/>
    <x v="3"/>
    <n v="47500"/>
  </r>
  <r>
    <n v="2310"/>
    <n v="48010"/>
    <s v="TRANSFERÈNCIES CORRENTS"/>
    <x v="120"/>
    <x v="6"/>
    <x v="17"/>
    <x v="0"/>
    <n v="32500"/>
  </r>
  <r>
    <n v="2310"/>
    <n v="48011"/>
    <s v="TRANSFERÈNCIES CORRENTS"/>
    <x v="121"/>
    <x v="6"/>
    <x v="17"/>
    <x v="1"/>
    <n v="47000"/>
  </r>
  <r>
    <n v="2310"/>
    <n v="48011"/>
    <s v="TRANSFERÈNCIES CORRENTS"/>
    <x v="121"/>
    <x v="6"/>
    <x v="17"/>
    <x v="2"/>
    <n v="32000"/>
  </r>
  <r>
    <n v="2310"/>
    <n v="48011"/>
    <s v="TRANSFERÈNCIES CORRENTS"/>
    <x v="121"/>
    <x v="6"/>
    <x v="17"/>
    <x v="3"/>
    <n v="32000"/>
  </r>
  <r>
    <n v="2310"/>
    <n v="48011"/>
    <s v="TRANSFERÈNCIES CORRENTS"/>
    <x v="121"/>
    <x v="6"/>
    <x v="17"/>
    <x v="0"/>
    <n v="67500"/>
  </r>
  <r>
    <n v="2310"/>
    <n v="49000"/>
    <s v="TRANSFERÈNCIES CORRENTS"/>
    <x v="122"/>
    <x v="6"/>
    <x v="17"/>
    <x v="2"/>
    <n v="3000"/>
  </r>
  <r>
    <n v="2310"/>
    <n v="49000"/>
    <s v="TRANSFERÈNCIES CORRENTS"/>
    <x v="122"/>
    <x v="6"/>
    <x v="17"/>
    <x v="3"/>
    <n v="3000"/>
  </r>
  <r>
    <n v="2310"/>
    <n v="49000"/>
    <s v="TRANSFERÈNCIES CORRENTS"/>
    <x v="122"/>
    <x v="6"/>
    <x v="17"/>
    <x v="0"/>
    <n v="6000"/>
  </r>
  <r>
    <n v="2310"/>
    <n v="49000"/>
    <s v="TRANSFERÈNCIES CORRENTS"/>
    <x v="122"/>
    <x v="6"/>
    <x v="17"/>
    <x v="1"/>
    <n v="3000"/>
  </r>
  <r>
    <n v="2311"/>
    <n v="22606"/>
    <s v="BENS CORRENTS I DE SERVEIS"/>
    <x v="123"/>
    <x v="6"/>
    <x v="17"/>
    <x v="3"/>
    <n v="7000"/>
  </r>
  <r>
    <n v="2311"/>
    <n v="22606"/>
    <s v="BENS CORRENTS I DE SERVEIS"/>
    <x v="123"/>
    <x v="6"/>
    <x v="17"/>
    <x v="2"/>
    <n v="7000"/>
  </r>
  <r>
    <n v="2311"/>
    <n v="22606"/>
    <s v="BENS CORRENTS I DE SERVEIS"/>
    <x v="123"/>
    <x v="6"/>
    <x v="17"/>
    <x v="0"/>
    <n v="7000"/>
  </r>
  <r>
    <n v="2311"/>
    <n v="22606"/>
    <s v="BENS CORRENTS I DE SERVEIS"/>
    <x v="123"/>
    <x v="6"/>
    <x v="17"/>
    <x v="1"/>
    <n v="7000"/>
  </r>
  <r>
    <n v="2311"/>
    <n v="22699"/>
    <s v="BENS CORRENTS I DE SERVEIS"/>
    <x v="124"/>
    <x v="6"/>
    <x v="17"/>
    <x v="3"/>
    <n v="10400"/>
  </r>
  <r>
    <n v="2311"/>
    <n v="22699"/>
    <s v="BENS CORRENTS I DE SERVEIS"/>
    <x v="124"/>
    <x v="6"/>
    <x v="17"/>
    <x v="2"/>
    <n v="8600"/>
  </r>
  <r>
    <n v="2311"/>
    <n v="22699"/>
    <s v="BENS CORRENTS I DE SERVEIS"/>
    <x v="124"/>
    <x v="6"/>
    <x v="17"/>
    <x v="0"/>
    <n v="7400"/>
  </r>
  <r>
    <n v="2311"/>
    <n v="22699"/>
    <s v="BENS CORRENTS I DE SERVEIS"/>
    <x v="124"/>
    <x v="6"/>
    <x v="17"/>
    <x v="1"/>
    <n v="7400"/>
  </r>
  <r>
    <n v="2311"/>
    <n v="22706"/>
    <s v="BENS CORRENTS I DE SERVEIS"/>
    <x v="125"/>
    <x v="6"/>
    <x v="17"/>
    <x v="1"/>
    <n v="500000"/>
  </r>
  <r>
    <n v="2311"/>
    <n v="22706"/>
    <s v="BENS CORRENTS I DE SERVEIS"/>
    <x v="125"/>
    <x v="6"/>
    <x v="17"/>
    <x v="3"/>
    <n v="545000"/>
  </r>
  <r>
    <n v="2311"/>
    <n v="22706"/>
    <s v="BENS CORRENTS I DE SERVEIS"/>
    <x v="125"/>
    <x v="6"/>
    <x v="17"/>
    <x v="2"/>
    <n v="491600"/>
  </r>
  <r>
    <n v="2311"/>
    <n v="22706"/>
    <s v="BENS CORRENTS I DE SERVEIS"/>
    <x v="125"/>
    <x v="6"/>
    <x v="17"/>
    <x v="0"/>
    <n v="500000"/>
  </r>
  <r>
    <n v="2410"/>
    <n v="14300"/>
    <s v="PERSONAL"/>
    <x v="126"/>
    <x v="7"/>
    <x v="18"/>
    <x v="2"/>
    <n v="100"/>
  </r>
  <r>
    <n v="2410"/>
    <n v="14300"/>
    <s v="PERSONAL"/>
    <x v="126"/>
    <x v="7"/>
    <x v="18"/>
    <x v="3"/>
    <n v="100"/>
  </r>
  <r>
    <n v="2410"/>
    <n v="14300"/>
    <s v="PERSONAL"/>
    <x v="126"/>
    <x v="7"/>
    <x v="18"/>
    <x v="0"/>
    <n v="100"/>
  </r>
  <r>
    <n v="2410"/>
    <n v="14300"/>
    <s v="PERSONAL"/>
    <x v="126"/>
    <x v="7"/>
    <x v="18"/>
    <x v="1"/>
    <n v="100"/>
  </r>
  <r>
    <n v="2410"/>
    <n v="14301"/>
    <s v="PERSONAL"/>
    <x v="127"/>
    <x v="7"/>
    <x v="18"/>
    <x v="2"/>
    <n v="100"/>
  </r>
  <r>
    <n v="2410"/>
    <n v="14301"/>
    <s v="PERSONAL"/>
    <x v="127"/>
    <x v="7"/>
    <x v="18"/>
    <x v="3"/>
    <n v="100"/>
  </r>
  <r>
    <n v="2410"/>
    <n v="14301"/>
    <s v="PERSONAL"/>
    <x v="127"/>
    <x v="7"/>
    <x v="18"/>
    <x v="0"/>
    <n v="100"/>
  </r>
  <r>
    <n v="2410"/>
    <n v="14301"/>
    <s v="PERSONAL"/>
    <x v="127"/>
    <x v="7"/>
    <x v="18"/>
    <x v="1"/>
    <n v="100"/>
  </r>
  <r>
    <n v="2410"/>
    <n v="14302"/>
    <s v="PERSONAL"/>
    <x v="128"/>
    <x v="7"/>
    <x v="18"/>
    <x v="2"/>
    <n v="100"/>
  </r>
  <r>
    <n v="2410"/>
    <n v="14302"/>
    <s v="PERSONAL"/>
    <x v="128"/>
    <x v="7"/>
    <x v="18"/>
    <x v="3"/>
    <n v="100"/>
  </r>
  <r>
    <n v="2410"/>
    <n v="14302"/>
    <s v="PERSONAL"/>
    <x v="128"/>
    <x v="7"/>
    <x v="18"/>
    <x v="0"/>
    <n v="100"/>
  </r>
  <r>
    <n v="2410"/>
    <n v="14302"/>
    <s v="PERSONAL"/>
    <x v="128"/>
    <x v="7"/>
    <x v="18"/>
    <x v="1"/>
    <n v="100"/>
  </r>
  <r>
    <n v="2410"/>
    <n v="16000"/>
    <s v="PERSONAL"/>
    <x v="129"/>
    <x v="7"/>
    <x v="18"/>
    <x v="2"/>
    <n v="100"/>
  </r>
  <r>
    <n v="2410"/>
    <n v="16000"/>
    <s v="PERSONAL"/>
    <x v="129"/>
    <x v="7"/>
    <x v="18"/>
    <x v="3"/>
    <n v="100"/>
  </r>
  <r>
    <n v="2410"/>
    <n v="16000"/>
    <s v="PERSONAL"/>
    <x v="129"/>
    <x v="7"/>
    <x v="18"/>
    <x v="0"/>
    <n v="100"/>
  </r>
  <r>
    <n v="2410"/>
    <n v="16000"/>
    <s v="PERSONAL"/>
    <x v="129"/>
    <x v="7"/>
    <x v="18"/>
    <x v="1"/>
    <n v="100"/>
  </r>
  <r>
    <n v="2410"/>
    <n v="22700"/>
    <s v="BENS CORRENTS I DE SERVEIS"/>
    <x v="130"/>
    <x v="7"/>
    <x v="18"/>
    <x v="3"/>
    <n v="0"/>
  </r>
  <r>
    <n v="2410"/>
    <n v="22700"/>
    <s v="BENS CORRENTS I DE SERVEIS"/>
    <x v="130"/>
    <x v="7"/>
    <x v="18"/>
    <x v="2"/>
    <n v="18000"/>
  </r>
  <r>
    <n v="2410"/>
    <n v="22706"/>
    <s v="BENS CORRENTS I DE SERVEIS"/>
    <x v="131"/>
    <x v="7"/>
    <x v="18"/>
    <x v="3"/>
    <n v="0"/>
  </r>
  <r>
    <n v="2410"/>
    <n v="22706"/>
    <s v="BENS CORRENTS I DE SERVEIS"/>
    <x v="131"/>
    <x v="7"/>
    <x v="18"/>
    <x v="2"/>
    <n v="22000"/>
  </r>
  <r>
    <n v="2410"/>
    <n v="47900"/>
    <s v="TRANSFERÈNCIES CORRENTS"/>
    <x v="132"/>
    <x v="7"/>
    <x v="18"/>
    <x v="2"/>
    <n v="0"/>
  </r>
  <r>
    <n v="2410"/>
    <n v="47900"/>
    <s v="TRANSFERÈNCIES CORRENTS"/>
    <x v="132"/>
    <x v="7"/>
    <x v="18"/>
    <x v="3"/>
    <n v="20000"/>
  </r>
  <r>
    <n v="2410"/>
    <n v="47900"/>
    <s v="TRANSFERÈNCIES CORRENTS"/>
    <x v="133"/>
    <x v="7"/>
    <x v="18"/>
    <x v="1"/>
    <n v="20000"/>
  </r>
  <r>
    <n v="2410"/>
    <n v="47900"/>
    <s v="TRANSFERÈNCIES CORRENTS"/>
    <x v="133"/>
    <x v="7"/>
    <x v="18"/>
    <x v="0"/>
    <n v="20000"/>
  </r>
  <r>
    <n v="2411"/>
    <n v="22706"/>
    <s v="BENS CORRENTS I DE SERVEIS"/>
    <x v="134"/>
    <x v="7"/>
    <x v="18"/>
    <x v="3"/>
    <n v="10000"/>
  </r>
  <r>
    <n v="2411"/>
    <n v="22706"/>
    <s v="BENS CORRENTS I DE SERVEIS"/>
    <x v="134"/>
    <x v="7"/>
    <x v="18"/>
    <x v="2"/>
    <n v="0"/>
  </r>
  <r>
    <n v="2411"/>
    <n v="22706"/>
    <s v="BENS CORRENTS I DE SERVEIS"/>
    <x v="135"/>
    <x v="7"/>
    <x v="18"/>
    <x v="0"/>
    <n v="30000"/>
  </r>
  <r>
    <n v="2411"/>
    <n v="22706"/>
    <s v="BENS CORRENTS I DE SERVEIS"/>
    <x v="135"/>
    <x v="7"/>
    <x v="18"/>
    <x v="1"/>
    <n v="15000"/>
  </r>
  <r>
    <n v="3110"/>
    <n v="22602"/>
    <s v="BENS CORRENTS I DE SERVEIS"/>
    <x v="136"/>
    <x v="8"/>
    <x v="19"/>
    <x v="3"/>
    <n v="4000"/>
  </r>
  <r>
    <n v="3110"/>
    <n v="22602"/>
    <s v="BENS CORRENTS I DE SERVEIS"/>
    <x v="136"/>
    <x v="8"/>
    <x v="19"/>
    <x v="2"/>
    <n v="5000"/>
  </r>
  <r>
    <n v="3110"/>
    <n v="22602"/>
    <s v="BENS CORRENTS I DE SERVEIS"/>
    <x v="136"/>
    <x v="8"/>
    <x v="19"/>
    <x v="0"/>
    <n v="3000"/>
  </r>
  <r>
    <n v="3110"/>
    <n v="22602"/>
    <s v="BENS CORRENTS I DE SERVEIS"/>
    <x v="136"/>
    <x v="8"/>
    <x v="19"/>
    <x v="1"/>
    <n v="3000"/>
  </r>
  <r>
    <n v="3110"/>
    <n v="48000"/>
    <s v="TRANSFERÈNCIES CORRENTS"/>
    <x v="137"/>
    <x v="8"/>
    <x v="19"/>
    <x v="2"/>
    <n v="2500"/>
  </r>
  <r>
    <n v="3110"/>
    <n v="48000"/>
    <s v="TRANSFERÈNCIES CORRENTS"/>
    <x v="137"/>
    <x v="8"/>
    <x v="19"/>
    <x v="3"/>
    <n v="2500"/>
  </r>
  <r>
    <n v="3110"/>
    <n v="48000"/>
    <s v="TRANSFERÈNCIES CORRENTS"/>
    <x v="137"/>
    <x v="8"/>
    <x v="19"/>
    <x v="0"/>
    <n v="2500"/>
  </r>
  <r>
    <n v="3110"/>
    <n v="48000"/>
    <s v="TRANSFERÈNCIES CORRENTS"/>
    <x v="137"/>
    <x v="8"/>
    <x v="19"/>
    <x v="1"/>
    <n v="2500"/>
  </r>
  <r>
    <n v="3112"/>
    <n v="22700"/>
    <s v="BENS CORRENTS I DE SERVEIS"/>
    <x v="138"/>
    <x v="8"/>
    <x v="19"/>
    <x v="3"/>
    <n v="500"/>
  </r>
  <r>
    <n v="3112"/>
    <n v="22700"/>
    <s v="BENS CORRENTS I DE SERVEIS"/>
    <x v="138"/>
    <x v="8"/>
    <x v="19"/>
    <x v="2"/>
    <n v="500"/>
  </r>
  <r>
    <n v="3112"/>
    <n v="22700"/>
    <s v="BENS CORRENTS I DE SERVEIS"/>
    <x v="138"/>
    <x v="8"/>
    <x v="19"/>
    <x v="0"/>
    <n v="500"/>
  </r>
  <r>
    <n v="3112"/>
    <n v="22700"/>
    <s v="BENS CORRENTS I DE SERVEIS"/>
    <x v="138"/>
    <x v="8"/>
    <x v="19"/>
    <x v="1"/>
    <n v="500"/>
  </r>
  <r>
    <n v="3112"/>
    <n v="22706"/>
    <s v="BENS CORRENTS I DE SERVEIS"/>
    <x v="139"/>
    <x v="8"/>
    <x v="19"/>
    <x v="3"/>
    <n v="4000"/>
  </r>
  <r>
    <n v="3112"/>
    <n v="22706"/>
    <s v="BENS CORRENTS I DE SERVEIS"/>
    <x v="139"/>
    <x v="8"/>
    <x v="19"/>
    <x v="2"/>
    <n v="4000"/>
  </r>
  <r>
    <n v="3112"/>
    <n v="22706"/>
    <s v="BENS CORRENTS I DE SERVEIS"/>
    <x v="139"/>
    <x v="8"/>
    <x v="19"/>
    <x v="0"/>
    <n v="4000"/>
  </r>
  <r>
    <n v="3112"/>
    <n v="22706"/>
    <s v="BENS CORRENTS I DE SERVEIS"/>
    <x v="139"/>
    <x v="8"/>
    <x v="19"/>
    <x v="1"/>
    <n v="4000"/>
  </r>
  <r>
    <n v="3113"/>
    <n v="22700"/>
    <s v="BENS CORRENTS I DE SERVEIS"/>
    <x v="140"/>
    <x v="8"/>
    <x v="19"/>
    <x v="3"/>
    <n v="10500"/>
  </r>
  <r>
    <n v="3113"/>
    <n v="22700"/>
    <s v="BENS CORRENTS I DE SERVEIS"/>
    <x v="140"/>
    <x v="8"/>
    <x v="19"/>
    <x v="2"/>
    <n v="6500"/>
  </r>
  <r>
    <n v="3113"/>
    <n v="22700"/>
    <s v="BENS CORRENTS I DE SERVEIS"/>
    <x v="140"/>
    <x v="8"/>
    <x v="19"/>
    <x v="0"/>
    <n v="10500"/>
  </r>
  <r>
    <n v="3113"/>
    <n v="22700"/>
    <s v="BENS CORRENTS I DE SERVEIS"/>
    <x v="140"/>
    <x v="8"/>
    <x v="19"/>
    <x v="1"/>
    <n v="10500"/>
  </r>
  <r>
    <n v="3120"/>
    <n v="20800"/>
    <s v="BENS CORRENTS I DE SERVEIS"/>
    <x v="141"/>
    <x v="8"/>
    <x v="20"/>
    <x v="3"/>
    <n v="6300"/>
  </r>
  <r>
    <n v="3120"/>
    <n v="20800"/>
    <s v="BENS CORRENTS I DE SERVEIS"/>
    <x v="141"/>
    <x v="8"/>
    <x v="20"/>
    <x v="2"/>
    <n v="6300"/>
  </r>
  <r>
    <n v="3120"/>
    <n v="20800"/>
    <s v="BENS CORRENTS I DE SERVEIS"/>
    <x v="141"/>
    <x v="8"/>
    <x v="20"/>
    <x v="0"/>
    <n v="6120"/>
  </r>
  <r>
    <n v="3120"/>
    <n v="20800"/>
    <s v="BENS CORRENTS I DE SERVEIS"/>
    <x v="141"/>
    <x v="8"/>
    <x v="20"/>
    <x v="1"/>
    <n v="6120"/>
  </r>
  <r>
    <n v="3120"/>
    <n v="22706"/>
    <s v="BENS CORRENTS I DE SERVEIS"/>
    <x v="142"/>
    <x v="8"/>
    <x v="20"/>
    <x v="3"/>
    <n v="7785"/>
  </r>
  <r>
    <n v="3120"/>
    <n v="22706"/>
    <s v="BENS CORRENTS I DE SERVEIS"/>
    <x v="142"/>
    <x v="8"/>
    <x v="20"/>
    <x v="2"/>
    <n v="0"/>
  </r>
  <r>
    <n v="3120"/>
    <n v="22706"/>
    <s v="BENS CORRENTS I DE SERVEIS"/>
    <x v="142"/>
    <x v="8"/>
    <x v="20"/>
    <x v="0"/>
    <n v="7785"/>
  </r>
  <r>
    <n v="3120"/>
    <n v="22706"/>
    <s v="BENS CORRENTS I DE SERVEIS"/>
    <x v="142"/>
    <x v="8"/>
    <x v="20"/>
    <x v="1"/>
    <n v="7785"/>
  </r>
  <r>
    <n v="3120"/>
    <n v="48010"/>
    <s v="TRANSFERÈNCIES CORRENTS"/>
    <x v="143"/>
    <x v="8"/>
    <x v="20"/>
    <x v="2"/>
    <n v="6147"/>
  </r>
  <r>
    <n v="3120"/>
    <n v="48010"/>
    <s v="TRANSFERÈNCIES CORRENTS"/>
    <x v="143"/>
    <x v="8"/>
    <x v="20"/>
    <x v="3"/>
    <n v="5000"/>
  </r>
  <r>
    <n v="3120"/>
    <n v="48010"/>
    <s v="TRANSFERÈNCIES CORRENTS"/>
    <x v="143"/>
    <x v="8"/>
    <x v="20"/>
    <x v="0"/>
    <n v="5000"/>
  </r>
  <r>
    <n v="3120"/>
    <n v="48010"/>
    <s v="TRANSFERÈNCIES CORRENTS"/>
    <x v="143"/>
    <x v="8"/>
    <x v="20"/>
    <x v="1"/>
    <n v="5000"/>
  </r>
  <r>
    <n v="3200"/>
    <n v="13000"/>
    <s v="PERSONAL"/>
    <x v="144"/>
    <x v="9"/>
    <x v="21"/>
    <x v="1"/>
    <n v="101207"/>
  </r>
  <r>
    <n v="3200"/>
    <n v="13000"/>
    <s v="PERSONAL"/>
    <x v="144"/>
    <x v="9"/>
    <x v="21"/>
    <x v="2"/>
    <n v="100597"/>
  </r>
  <r>
    <n v="3200"/>
    <n v="13000"/>
    <s v="PERSONAL"/>
    <x v="144"/>
    <x v="9"/>
    <x v="21"/>
    <x v="3"/>
    <n v="101207"/>
  </r>
  <r>
    <n v="3200"/>
    <n v="13000"/>
    <s v="PERSONAL"/>
    <x v="144"/>
    <x v="9"/>
    <x v="21"/>
    <x v="0"/>
    <n v="101207"/>
  </r>
  <r>
    <n v="3200"/>
    <n v="16000"/>
    <s v="PERSONAL"/>
    <x v="145"/>
    <x v="9"/>
    <x v="21"/>
    <x v="1"/>
    <n v="32004"/>
  </r>
  <r>
    <n v="3200"/>
    <n v="16000"/>
    <s v="PERSONAL"/>
    <x v="145"/>
    <x v="9"/>
    <x v="21"/>
    <x v="2"/>
    <n v="31688"/>
  </r>
  <r>
    <n v="3200"/>
    <n v="16000"/>
    <s v="PERSONAL"/>
    <x v="145"/>
    <x v="9"/>
    <x v="21"/>
    <x v="3"/>
    <n v="31688"/>
  </r>
  <r>
    <n v="3200"/>
    <n v="16000"/>
    <s v="PERSONAL"/>
    <x v="145"/>
    <x v="9"/>
    <x v="21"/>
    <x v="0"/>
    <n v="32004"/>
  </r>
  <r>
    <n v="3200"/>
    <n v="22602"/>
    <s v="BENS CORRENTS I DE SERVEIS"/>
    <x v="146"/>
    <x v="9"/>
    <x v="21"/>
    <x v="3"/>
    <n v="3825"/>
  </r>
  <r>
    <n v="3200"/>
    <n v="22602"/>
    <s v="BENS CORRENTS I DE SERVEIS"/>
    <x v="146"/>
    <x v="9"/>
    <x v="21"/>
    <x v="2"/>
    <n v="3500"/>
  </r>
  <r>
    <n v="3200"/>
    <n v="22602"/>
    <s v="BENS CORRENTS I DE SERVEIS"/>
    <x v="146"/>
    <x v="9"/>
    <x v="21"/>
    <x v="0"/>
    <n v="2000"/>
  </r>
  <r>
    <n v="3200"/>
    <n v="22602"/>
    <s v="BENS CORRENTS I DE SERVEIS"/>
    <x v="146"/>
    <x v="9"/>
    <x v="21"/>
    <x v="1"/>
    <n v="2000"/>
  </r>
  <r>
    <n v="3200"/>
    <n v="48000"/>
    <s v="TRANSFERÈNCIES CORRENTS"/>
    <x v="147"/>
    <x v="9"/>
    <x v="21"/>
    <x v="2"/>
    <n v="15000"/>
  </r>
  <r>
    <n v="3200"/>
    <n v="48000"/>
    <s v="TRANSFERÈNCIES CORRENTS"/>
    <x v="147"/>
    <x v="9"/>
    <x v="21"/>
    <x v="3"/>
    <n v="83000"/>
  </r>
  <r>
    <n v="3200"/>
    <n v="48000"/>
    <s v="TRANSFERÈNCIES CORRENTS"/>
    <x v="147"/>
    <x v="9"/>
    <x v="21"/>
    <x v="0"/>
    <n v="95000"/>
  </r>
  <r>
    <n v="3200"/>
    <n v="48000"/>
    <s v="TRANSFERÈNCIES CORRENTS"/>
    <x v="147"/>
    <x v="9"/>
    <x v="21"/>
    <x v="1"/>
    <n v="83000"/>
  </r>
  <r>
    <n v="3200"/>
    <n v="48001"/>
    <s v="TRANSFERÈNCIES CORRENTS"/>
    <x v="148"/>
    <x v="9"/>
    <x v="21"/>
    <x v="2"/>
    <n v="0"/>
  </r>
  <r>
    <n v="3200"/>
    <n v="48001"/>
    <s v="TRANSFERÈNCIES CORRENTS"/>
    <x v="149"/>
    <x v="9"/>
    <x v="21"/>
    <x v="2"/>
    <n v="7500"/>
  </r>
  <r>
    <n v="3200"/>
    <n v="48001"/>
    <s v="TRANSFERÈNCIES CORRENTS"/>
    <x v="148"/>
    <x v="9"/>
    <x v="21"/>
    <x v="3"/>
    <n v="1500"/>
  </r>
  <r>
    <n v="3200"/>
    <n v="48001"/>
    <s v="TRANSFERÈNCIES CORRENTS"/>
    <x v="149"/>
    <x v="9"/>
    <x v="21"/>
    <x v="3"/>
    <n v="0"/>
  </r>
  <r>
    <n v="3200"/>
    <n v="48001"/>
    <s v="TRANSFERÈNCIES CORRENTS"/>
    <x v="148"/>
    <x v="9"/>
    <x v="21"/>
    <x v="0"/>
    <n v="1500"/>
  </r>
  <r>
    <n v="3200"/>
    <n v="48001"/>
    <s v="TRANSFERÈNCIES CORRENTS"/>
    <x v="148"/>
    <x v="9"/>
    <x v="21"/>
    <x v="1"/>
    <n v="1500"/>
  </r>
  <r>
    <n v="3200"/>
    <n v="48002"/>
    <s v="TRANSFERÈNCIES CORRENTS"/>
    <x v="150"/>
    <x v="9"/>
    <x v="21"/>
    <x v="2"/>
    <n v="0"/>
  </r>
  <r>
    <n v="3200"/>
    <n v="48002"/>
    <s v="TRANSFERÈNCIES CORRENTS"/>
    <x v="150"/>
    <x v="9"/>
    <x v="21"/>
    <x v="3"/>
    <n v="1500"/>
  </r>
  <r>
    <n v="3200"/>
    <n v="48002"/>
    <s v="TRANSFERÈNCIES CORRENTS"/>
    <x v="150"/>
    <x v="9"/>
    <x v="21"/>
    <x v="0"/>
    <n v="1500"/>
  </r>
  <r>
    <n v="3200"/>
    <n v="48002"/>
    <s v="TRANSFERÈNCIES CORRENTS"/>
    <x v="150"/>
    <x v="9"/>
    <x v="21"/>
    <x v="1"/>
    <n v="1500"/>
  </r>
  <r>
    <n v="3200"/>
    <n v="48003"/>
    <s v="TRANSFERÈNCIES CORRENTS"/>
    <x v="151"/>
    <x v="9"/>
    <x v="21"/>
    <x v="2"/>
    <n v="0"/>
  </r>
  <r>
    <n v="3200"/>
    <n v="48003"/>
    <s v="TRANSFERÈNCIES CORRENTS"/>
    <x v="151"/>
    <x v="9"/>
    <x v="21"/>
    <x v="3"/>
    <n v="1500"/>
  </r>
  <r>
    <n v="3200"/>
    <n v="48003"/>
    <s v="TRANSFERÈNCIES CORRENTS"/>
    <x v="151"/>
    <x v="9"/>
    <x v="21"/>
    <x v="0"/>
    <n v="1500"/>
  </r>
  <r>
    <n v="3200"/>
    <n v="48003"/>
    <s v="TRANSFERÈNCIES CORRENTS"/>
    <x v="151"/>
    <x v="9"/>
    <x v="21"/>
    <x v="1"/>
    <n v="1500"/>
  </r>
  <r>
    <n v="3200"/>
    <n v="48004"/>
    <s v="TRANSFERÈNCIES CORRENTS"/>
    <x v="152"/>
    <x v="9"/>
    <x v="21"/>
    <x v="2"/>
    <n v="0"/>
  </r>
  <r>
    <n v="3200"/>
    <n v="48004"/>
    <s v="TRANSFERÈNCIES CORRENTS"/>
    <x v="152"/>
    <x v="9"/>
    <x v="21"/>
    <x v="3"/>
    <n v="700"/>
  </r>
  <r>
    <n v="3200"/>
    <n v="48004"/>
    <s v="TRANSFERÈNCIES CORRENTS"/>
    <x v="152"/>
    <x v="9"/>
    <x v="21"/>
    <x v="0"/>
    <n v="700"/>
  </r>
  <r>
    <n v="3200"/>
    <n v="48004"/>
    <s v="TRANSFERÈNCIES CORRENTS"/>
    <x v="152"/>
    <x v="9"/>
    <x v="21"/>
    <x v="1"/>
    <n v="700"/>
  </r>
  <r>
    <n v="3200"/>
    <n v="48005"/>
    <s v="TRANSFERÈNCIES CORRENTS"/>
    <x v="153"/>
    <x v="9"/>
    <x v="21"/>
    <x v="2"/>
    <n v="0"/>
  </r>
  <r>
    <n v="3200"/>
    <n v="48005"/>
    <s v="TRANSFERÈNCIES CORRENTS"/>
    <x v="153"/>
    <x v="9"/>
    <x v="21"/>
    <x v="3"/>
    <n v="900"/>
  </r>
  <r>
    <n v="3200"/>
    <n v="48005"/>
    <s v="TRANSFERÈNCIES CORRENTS"/>
    <x v="153"/>
    <x v="9"/>
    <x v="21"/>
    <x v="0"/>
    <n v="900"/>
  </r>
  <r>
    <n v="3200"/>
    <n v="48005"/>
    <s v="TRANSFERÈNCIES CORRENTS"/>
    <x v="153"/>
    <x v="9"/>
    <x v="21"/>
    <x v="1"/>
    <n v="900"/>
  </r>
  <r>
    <n v="3200"/>
    <n v="48006"/>
    <s v="TRANSFERÈNCIES CORRENTS"/>
    <x v="154"/>
    <x v="9"/>
    <x v="21"/>
    <x v="2"/>
    <n v="0"/>
  </r>
  <r>
    <n v="3200"/>
    <n v="48006"/>
    <s v="TRANSFERÈNCIES CORRENTS"/>
    <x v="154"/>
    <x v="9"/>
    <x v="21"/>
    <x v="3"/>
    <n v="900"/>
  </r>
  <r>
    <n v="3200"/>
    <n v="48006"/>
    <s v="TRANSFERÈNCIES CORRENTS"/>
    <x v="154"/>
    <x v="9"/>
    <x v="21"/>
    <x v="0"/>
    <n v="900"/>
  </r>
  <r>
    <n v="3200"/>
    <n v="48006"/>
    <s v="TRANSFERÈNCIES CORRENTS"/>
    <x v="154"/>
    <x v="9"/>
    <x v="21"/>
    <x v="1"/>
    <n v="900"/>
  </r>
  <r>
    <n v="3201"/>
    <n v="13000"/>
    <s v="PERSONAL"/>
    <x v="155"/>
    <x v="9"/>
    <x v="21"/>
    <x v="1"/>
    <n v="22767"/>
  </r>
  <r>
    <n v="3201"/>
    <n v="13000"/>
    <s v="PERSONAL"/>
    <x v="155"/>
    <x v="9"/>
    <x v="21"/>
    <x v="2"/>
    <n v="18891"/>
  </r>
  <r>
    <n v="3201"/>
    <n v="13000"/>
    <s v="PERSONAL"/>
    <x v="155"/>
    <x v="9"/>
    <x v="21"/>
    <x v="3"/>
    <n v="22767"/>
  </r>
  <r>
    <n v="3201"/>
    <n v="13000"/>
    <s v="PERSONAL"/>
    <x v="155"/>
    <x v="9"/>
    <x v="21"/>
    <x v="0"/>
    <n v="22767"/>
  </r>
  <r>
    <n v="3230"/>
    <n v="22100"/>
    <s v="BENS CORRENTS I DE SERVEIS"/>
    <x v="156"/>
    <x v="9"/>
    <x v="22"/>
    <x v="3"/>
    <n v="52000"/>
  </r>
  <r>
    <n v="3230"/>
    <n v="22100"/>
    <s v="BENS CORRENTS I DE SERVEIS"/>
    <x v="156"/>
    <x v="9"/>
    <x v="22"/>
    <x v="2"/>
    <n v="52000"/>
  </r>
  <r>
    <n v="3230"/>
    <n v="22100"/>
    <s v="BENS CORRENTS I DE SERVEIS"/>
    <x v="156"/>
    <x v="9"/>
    <x v="22"/>
    <x v="1"/>
    <n v="46000"/>
  </r>
  <r>
    <n v="3230"/>
    <n v="22100"/>
    <s v="BENS CORRENTS I DE SERVEIS"/>
    <x v="156"/>
    <x v="9"/>
    <x v="22"/>
    <x v="0"/>
    <n v="43000"/>
  </r>
  <r>
    <n v="3230"/>
    <n v="22102"/>
    <s v="BENS CORRENTS I DE SERVEIS"/>
    <x v="157"/>
    <x v="9"/>
    <x v="22"/>
    <x v="3"/>
    <n v="26000"/>
  </r>
  <r>
    <n v="3230"/>
    <n v="22102"/>
    <s v="BENS CORRENTS I DE SERVEIS"/>
    <x v="157"/>
    <x v="9"/>
    <x v="22"/>
    <x v="2"/>
    <n v="28000"/>
  </r>
  <r>
    <n v="3230"/>
    <n v="22102"/>
    <s v="BENS CORRENTS I DE SERVEIS"/>
    <x v="157"/>
    <x v="9"/>
    <x v="22"/>
    <x v="1"/>
    <n v="20000"/>
  </r>
  <r>
    <n v="3230"/>
    <n v="22102"/>
    <s v="BENS CORRENTS I DE SERVEIS"/>
    <x v="157"/>
    <x v="9"/>
    <x v="22"/>
    <x v="0"/>
    <n v="17000"/>
  </r>
  <r>
    <n v="3230"/>
    <n v="22606"/>
    <s v="BENS CORRENTS I DE SERVEIS"/>
    <x v="158"/>
    <x v="9"/>
    <x v="22"/>
    <x v="3"/>
    <n v="30701"/>
  </r>
  <r>
    <n v="3230"/>
    <n v="22606"/>
    <s v="BENS CORRENTS I DE SERVEIS"/>
    <x v="158"/>
    <x v="9"/>
    <x v="22"/>
    <x v="2"/>
    <n v="30526"/>
  </r>
  <r>
    <n v="3230"/>
    <n v="22606"/>
    <s v="BENS CORRENTS I DE SERVEIS"/>
    <x v="158"/>
    <x v="9"/>
    <x v="22"/>
    <x v="1"/>
    <n v="31525"/>
  </r>
  <r>
    <n v="3230"/>
    <n v="22606"/>
    <s v="BENS CORRENTS I DE SERVEIS"/>
    <x v="158"/>
    <x v="9"/>
    <x v="22"/>
    <x v="0"/>
    <n v="31525"/>
  </r>
  <r>
    <n v="3230"/>
    <n v="22609"/>
    <s v="BENS CORRENTS I DE SERVEIS"/>
    <x v="159"/>
    <x v="9"/>
    <x v="22"/>
    <x v="3"/>
    <n v="8094"/>
  </r>
  <r>
    <n v="3230"/>
    <n v="22609"/>
    <s v="BENS CORRENTS I DE SERVEIS"/>
    <x v="159"/>
    <x v="9"/>
    <x v="22"/>
    <x v="2"/>
    <n v="8770"/>
  </r>
  <r>
    <n v="3230"/>
    <n v="22609"/>
    <s v="BENS CORRENTS I DE SERVEIS"/>
    <x v="159"/>
    <x v="9"/>
    <x v="22"/>
    <x v="0"/>
    <n v="8006"/>
  </r>
  <r>
    <n v="3230"/>
    <n v="22609"/>
    <s v="BENS CORRENTS I DE SERVEIS"/>
    <x v="159"/>
    <x v="9"/>
    <x v="22"/>
    <x v="1"/>
    <n v="8006"/>
  </r>
  <r>
    <n v="3230"/>
    <n v="22706"/>
    <s v="BENS CORRENTS I DE SERVEIS"/>
    <x v="160"/>
    <x v="9"/>
    <x v="22"/>
    <x v="1"/>
    <n v="612288.99999999988"/>
  </r>
  <r>
    <n v="3230"/>
    <n v="22706"/>
    <s v="BENS CORRENTS I DE SERVEIS"/>
    <x v="160"/>
    <x v="9"/>
    <x v="22"/>
    <x v="3"/>
    <n v="634750"/>
  </r>
  <r>
    <n v="3230"/>
    <n v="22706"/>
    <s v="BENS CORRENTS I DE SERVEIS"/>
    <x v="160"/>
    <x v="9"/>
    <x v="22"/>
    <x v="2"/>
    <n v="645719"/>
  </r>
  <r>
    <n v="3230"/>
    <n v="22706"/>
    <s v="BENS CORRENTS I DE SERVEIS"/>
    <x v="160"/>
    <x v="9"/>
    <x v="22"/>
    <x v="0"/>
    <n v="612288.99999999988"/>
  </r>
  <r>
    <n v="3230"/>
    <n v="63200"/>
    <s v="INVERSIONS"/>
    <x v="161"/>
    <x v="9"/>
    <x v="22"/>
    <x v="2"/>
    <n v="30200"/>
  </r>
  <r>
    <n v="3230"/>
    <n v="63200"/>
    <s v="INVERSIONS"/>
    <x v="162"/>
    <x v="9"/>
    <x v="22"/>
    <x v="3"/>
    <n v="80000"/>
  </r>
  <r>
    <n v="3231"/>
    <n v="22609"/>
    <s v="BENS CORRENTS I DE SERVEIS"/>
    <x v="163"/>
    <x v="9"/>
    <x v="22"/>
    <x v="3"/>
    <n v="27183"/>
  </r>
  <r>
    <n v="3231"/>
    <n v="22609"/>
    <s v="BENS CORRENTS I DE SERVEIS"/>
    <x v="163"/>
    <x v="9"/>
    <x v="22"/>
    <x v="2"/>
    <n v="27045"/>
  </r>
  <r>
    <n v="3231"/>
    <n v="22609"/>
    <s v="BENS CORRENTS I DE SERVEIS"/>
    <x v="163"/>
    <x v="9"/>
    <x v="22"/>
    <x v="1"/>
    <n v="18500"/>
  </r>
  <r>
    <n v="3231"/>
    <n v="22609"/>
    <s v="BENS CORRENTS I DE SERVEIS"/>
    <x v="163"/>
    <x v="9"/>
    <x v="22"/>
    <x v="0"/>
    <n v="37714"/>
  </r>
  <r>
    <n v="3231"/>
    <n v="63200"/>
    <s v="INVERSIONS"/>
    <x v="164"/>
    <x v="9"/>
    <x v="22"/>
    <x v="1"/>
    <n v="70000"/>
  </r>
  <r>
    <n v="3231"/>
    <n v="63200"/>
    <s v="INVERSIONS"/>
    <x v="164"/>
    <x v="9"/>
    <x v="22"/>
    <x v="0"/>
    <n v="70000"/>
  </r>
  <r>
    <n v="3231"/>
    <n v="63201"/>
    <s v="INVERSIONS"/>
    <x v="165"/>
    <x v="9"/>
    <x v="22"/>
    <x v="1"/>
    <n v="30000"/>
  </r>
  <r>
    <n v="3231"/>
    <n v="63201"/>
    <s v="INVERSIONS"/>
    <x v="165"/>
    <x v="9"/>
    <x v="22"/>
    <x v="0"/>
    <n v="30000"/>
  </r>
  <r>
    <n v="3240"/>
    <n v="22706"/>
    <s v="BENS CORRENTS I DE SERVEIS"/>
    <x v="166"/>
    <x v="9"/>
    <x v="23"/>
    <x v="1"/>
    <n v="18000"/>
  </r>
  <r>
    <n v="3240"/>
    <n v="22706"/>
    <s v="BENS CORRENTS I DE SERVEIS"/>
    <x v="166"/>
    <x v="9"/>
    <x v="23"/>
    <x v="3"/>
    <n v="18000"/>
  </r>
  <r>
    <n v="3240"/>
    <n v="22706"/>
    <s v="BENS CORRENTS I DE SERVEIS"/>
    <x v="166"/>
    <x v="9"/>
    <x v="23"/>
    <x v="2"/>
    <n v="0"/>
  </r>
  <r>
    <n v="3240"/>
    <n v="22706"/>
    <s v="BENS CORRENTS I DE SERVEIS"/>
    <x v="166"/>
    <x v="9"/>
    <x v="23"/>
    <x v="0"/>
    <n v="18000"/>
  </r>
  <r>
    <n v="3240"/>
    <n v="22707"/>
    <s v="BENS CORRENTS I DE SERVEIS"/>
    <x v="167"/>
    <x v="9"/>
    <x v="23"/>
    <x v="1"/>
    <n v="14250"/>
  </r>
  <r>
    <n v="3240"/>
    <n v="22707"/>
    <s v="BENS CORRENTS I DE SERVEIS"/>
    <x v="167"/>
    <x v="9"/>
    <x v="23"/>
    <x v="0"/>
    <n v="14250"/>
  </r>
  <r>
    <n v="3260"/>
    <n v="46200"/>
    <s v="TRANSFERÈNCIES CORRENTS"/>
    <x v="168"/>
    <x v="9"/>
    <x v="24"/>
    <x v="2"/>
    <n v="7000"/>
  </r>
  <r>
    <n v="3260"/>
    <n v="46200"/>
    <s v="TRANSFERÈNCIES CORRENTS"/>
    <x v="168"/>
    <x v="9"/>
    <x v="24"/>
    <x v="3"/>
    <n v="5700"/>
  </r>
  <r>
    <n v="3260"/>
    <n v="46200"/>
    <s v="TRANSFERÈNCIES CORRENTS"/>
    <x v="168"/>
    <x v="9"/>
    <x v="24"/>
    <x v="0"/>
    <n v="0"/>
  </r>
  <r>
    <n v="3260"/>
    <n v="46200"/>
    <s v="TRANSFERÈNCIES CORRENTS"/>
    <x v="168"/>
    <x v="9"/>
    <x v="24"/>
    <x v="1"/>
    <n v="0"/>
  </r>
  <r>
    <n v="3260"/>
    <n v="48000"/>
    <s v="TRANSFERÈNCIES CORRENTS"/>
    <x v="169"/>
    <x v="9"/>
    <x v="24"/>
    <x v="2"/>
    <n v="9600"/>
  </r>
  <r>
    <n v="3260"/>
    <n v="48000"/>
    <s v="TRANSFERÈNCIES CORRENTS"/>
    <x v="169"/>
    <x v="9"/>
    <x v="24"/>
    <x v="3"/>
    <n v="11400"/>
  </r>
  <r>
    <n v="3260"/>
    <n v="48000"/>
    <s v="TRANSFERÈNCIES CORRENTS"/>
    <x v="169"/>
    <x v="9"/>
    <x v="24"/>
    <x v="1"/>
    <n v="12500"/>
  </r>
  <r>
    <n v="3260"/>
    <n v="48000"/>
    <s v="TRANSFERÈNCIES CORRENTS"/>
    <x v="169"/>
    <x v="9"/>
    <x v="24"/>
    <x v="0"/>
    <n v="12500"/>
  </r>
  <r>
    <n v="3271"/>
    <n v="22609"/>
    <s v="BENS CORRENTS I DE SERVEIS"/>
    <x v="170"/>
    <x v="9"/>
    <x v="25"/>
    <x v="3"/>
    <n v="3500"/>
  </r>
  <r>
    <n v="3271"/>
    <n v="22609"/>
    <s v="BENS CORRENTS I DE SERVEIS"/>
    <x v="170"/>
    <x v="9"/>
    <x v="25"/>
    <x v="2"/>
    <n v="3500"/>
  </r>
  <r>
    <n v="3271"/>
    <n v="22609"/>
    <s v="BENS CORRENTS I DE SERVEIS"/>
    <x v="170"/>
    <x v="9"/>
    <x v="25"/>
    <x v="0"/>
    <n v="3500"/>
  </r>
  <r>
    <n v="3271"/>
    <n v="22609"/>
    <s v="BENS CORRENTS I DE SERVEIS"/>
    <x v="170"/>
    <x v="9"/>
    <x v="25"/>
    <x v="1"/>
    <n v="3500"/>
  </r>
  <r>
    <n v="3271"/>
    <n v="22706"/>
    <s v="BENS CORRENTS I DE SERVEIS"/>
    <x v="171"/>
    <x v="9"/>
    <x v="25"/>
    <x v="3"/>
    <n v="95500"/>
  </r>
  <r>
    <n v="3271"/>
    <n v="22706"/>
    <s v="BENS CORRENTS I DE SERVEIS"/>
    <x v="171"/>
    <x v="9"/>
    <x v="25"/>
    <x v="2"/>
    <n v="101500"/>
  </r>
  <r>
    <n v="3271"/>
    <n v="22706"/>
    <s v="BENS CORRENTS I DE SERVEIS"/>
    <x v="171"/>
    <x v="9"/>
    <x v="25"/>
    <x v="1"/>
    <n v="160000"/>
  </r>
  <r>
    <n v="3271"/>
    <n v="22706"/>
    <s v="BENS CORRENTS I DE SERVEIS"/>
    <x v="171"/>
    <x v="9"/>
    <x v="25"/>
    <x v="0"/>
    <n v="160000"/>
  </r>
  <r>
    <n v="3300"/>
    <n v="13000"/>
    <s v="PERSONAL"/>
    <x v="172"/>
    <x v="10"/>
    <x v="26"/>
    <x v="1"/>
    <n v="73387"/>
  </r>
  <r>
    <n v="3300"/>
    <n v="13000"/>
    <s v="PERSONAL"/>
    <x v="172"/>
    <x v="10"/>
    <x v="26"/>
    <x v="2"/>
    <n v="72917"/>
  </r>
  <r>
    <n v="3300"/>
    <n v="13000"/>
    <s v="PERSONAL"/>
    <x v="172"/>
    <x v="10"/>
    <x v="26"/>
    <x v="3"/>
    <n v="73387"/>
  </r>
  <r>
    <n v="3300"/>
    <n v="13000"/>
    <s v="PERSONAL"/>
    <x v="172"/>
    <x v="10"/>
    <x v="26"/>
    <x v="0"/>
    <n v="73387"/>
  </r>
  <r>
    <n v="3300"/>
    <n v="16000"/>
    <s v="PERSONAL"/>
    <x v="173"/>
    <x v="10"/>
    <x v="26"/>
    <x v="1"/>
    <n v="29383"/>
  </r>
  <r>
    <n v="3300"/>
    <n v="16000"/>
    <s v="PERSONAL"/>
    <x v="173"/>
    <x v="10"/>
    <x v="26"/>
    <x v="2"/>
    <n v="29159"/>
  </r>
  <r>
    <n v="3300"/>
    <n v="16000"/>
    <s v="PERSONAL"/>
    <x v="173"/>
    <x v="10"/>
    <x v="26"/>
    <x v="3"/>
    <n v="29093"/>
  </r>
  <r>
    <n v="3300"/>
    <n v="16000"/>
    <s v="PERSONAL"/>
    <x v="173"/>
    <x v="10"/>
    <x v="26"/>
    <x v="0"/>
    <n v="29383"/>
  </r>
  <r>
    <n v="3300"/>
    <n v="22100"/>
    <s v="BENS CORRENTS I DE SERVEIS"/>
    <x v="174"/>
    <x v="10"/>
    <x v="26"/>
    <x v="1"/>
    <n v="24000"/>
  </r>
  <r>
    <n v="3300"/>
    <n v="22100"/>
    <s v="BENS CORRENTS I DE SERVEIS"/>
    <x v="174"/>
    <x v="10"/>
    <x v="26"/>
    <x v="3"/>
    <n v="24000"/>
  </r>
  <r>
    <n v="3300"/>
    <n v="22100"/>
    <s v="BENS CORRENTS I DE SERVEIS"/>
    <x v="174"/>
    <x v="10"/>
    <x v="26"/>
    <x v="2"/>
    <n v="26080"/>
  </r>
  <r>
    <n v="3300"/>
    <n v="22100"/>
    <s v="BENS CORRENTS I DE SERVEIS"/>
    <x v="174"/>
    <x v="10"/>
    <x v="26"/>
    <x v="0"/>
    <n v="22000"/>
  </r>
  <r>
    <n v="3300"/>
    <n v="22102"/>
    <s v="BENS CORRENTS I DE SERVEIS"/>
    <x v="175"/>
    <x v="10"/>
    <x v="26"/>
    <x v="3"/>
    <n v="7500"/>
  </r>
  <r>
    <n v="3300"/>
    <n v="22102"/>
    <s v="BENS CORRENTS I DE SERVEIS"/>
    <x v="175"/>
    <x v="10"/>
    <x v="26"/>
    <x v="2"/>
    <n v="8500"/>
  </r>
  <r>
    <n v="3300"/>
    <n v="22102"/>
    <s v="BENS CORRENTS I DE SERVEIS"/>
    <x v="175"/>
    <x v="10"/>
    <x v="26"/>
    <x v="0"/>
    <n v="5500"/>
  </r>
  <r>
    <n v="3300"/>
    <n v="22102"/>
    <s v="BENS CORRENTS I DE SERVEIS"/>
    <x v="175"/>
    <x v="10"/>
    <x v="26"/>
    <x v="1"/>
    <n v="7500"/>
  </r>
  <r>
    <n v="3300"/>
    <n v="22606"/>
    <s v="BENS CORRENTS I DE SERVEIS"/>
    <x v="176"/>
    <x v="10"/>
    <x v="26"/>
    <x v="1"/>
    <n v="18500"/>
  </r>
  <r>
    <n v="3300"/>
    <n v="22606"/>
    <s v="BENS CORRENTS I DE SERVEIS"/>
    <x v="176"/>
    <x v="10"/>
    <x v="26"/>
    <x v="3"/>
    <n v="16740"/>
  </r>
  <r>
    <n v="3300"/>
    <n v="22606"/>
    <s v="BENS CORRENTS I DE SERVEIS"/>
    <x v="176"/>
    <x v="10"/>
    <x v="26"/>
    <x v="2"/>
    <n v="14500"/>
  </r>
  <r>
    <n v="3300"/>
    <n v="22606"/>
    <s v="BENS CORRENTS I DE SERVEIS"/>
    <x v="176"/>
    <x v="10"/>
    <x v="26"/>
    <x v="0"/>
    <n v="18500"/>
  </r>
  <r>
    <n v="3320"/>
    <n v="22609"/>
    <s v="BENS CORRENTS I DE SERVEIS"/>
    <x v="177"/>
    <x v="10"/>
    <x v="27"/>
    <x v="0"/>
    <n v="10000"/>
  </r>
  <r>
    <n v="3321"/>
    <n v="13000"/>
    <s v="PERSONAL"/>
    <x v="178"/>
    <x v="10"/>
    <x v="27"/>
    <x v="1"/>
    <n v="105394"/>
  </r>
  <r>
    <n v="3321"/>
    <n v="13000"/>
    <s v="PERSONAL"/>
    <x v="178"/>
    <x v="10"/>
    <x v="27"/>
    <x v="2"/>
    <n v="107737"/>
  </r>
  <r>
    <n v="3321"/>
    <n v="13000"/>
    <s v="PERSONAL"/>
    <x v="178"/>
    <x v="10"/>
    <x v="27"/>
    <x v="3"/>
    <n v="105394"/>
  </r>
  <r>
    <n v="3321"/>
    <n v="13000"/>
    <s v="PERSONAL"/>
    <x v="178"/>
    <x v="10"/>
    <x v="27"/>
    <x v="0"/>
    <n v="105394"/>
  </r>
  <r>
    <n v="3321"/>
    <n v="16000"/>
    <s v="PERSONAL"/>
    <x v="179"/>
    <x v="10"/>
    <x v="27"/>
    <x v="1"/>
    <n v="34407"/>
  </r>
  <r>
    <n v="3321"/>
    <n v="16000"/>
    <s v="PERSONAL"/>
    <x v="179"/>
    <x v="10"/>
    <x v="27"/>
    <x v="2"/>
    <n v="35079"/>
  </r>
  <r>
    <n v="3321"/>
    <n v="16000"/>
    <s v="PERSONAL"/>
    <x v="179"/>
    <x v="10"/>
    <x v="27"/>
    <x v="3"/>
    <n v="35265"/>
  </r>
  <r>
    <n v="3321"/>
    <n v="16000"/>
    <s v="PERSONAL"/>
    <x v="179"/>
    <x v="10"/>
    <x v="27"/>
    <x v="0"/>
    <n v="34407"/>
  </r>
  <r>
    <n v="3321"/>
    <n v="22606"/>
    <s v="BENS CORRENTS I DE SERVEIS"/>
    <x v="180"/>
    <x v="10"/>
    <x v="27"/>
    <x v="0"/>
    <n v="7000"/>
  </r>
  <r>
    <n v="3321"/>
    <n v="22609"/>
    <s v="BENS CORRENTS I DE SERVEIS"/>
    <x v="181"/>
    <x v="10"/>
    <x v="27"/>
    <x v="1"/>
    <n v="22800"/>
  </r>
  <r>
    <n v="3321"/>
    <n v="22609"/>
    <s v="BENS CORRENTS I DE SERVEIS"/>
    <x v="181"/>
    <x v="10"/>
    <x v="27"/>
    <x v="3"/>
    <n v="18600"/>
  </r>
  <r>
    <n v="3321"/>
    <n v="22609"/>
    <s v="BENS CORRENTS I DE SERVEIS"/>
    <x v="181"/>
    <x v="10"/>
    <x v="27"/>
    <x v="2"/>
    <n v="16750"/>
  </r>
  <r>
    <n v="3321"/>
    <n v="22609"/>
    <s v="BENS CORRENTS I DE SERVEIS"/>
    <x v="181"/>
    <x v="10"/>
    <x v="27"/>
    <x v="0"/>
    <n v="22800"/>
  </r>
  <r>
    <n v="3321"/>
    <n v="63200"/>
    <s v="INVERSIONS"/>
    <x v="182"/>
    <x v="10"/>
    <x v="27"/>
    <x v="2"/>
    <n v="30000"/>
  </r>
  <r>
    <n v="3330"/>
    <n v="21200"/>
    <s v="BENS CORRENTS I DE SERVEIS"/>
    <x v="183"/>
    <x v="10"/>
    <x v="28"/>
    <x v="3"/>
    <n v="2000"/>
  </r>
  <r>
    <n v="3330"/>
    <n v="21200"/>
    <s v="BENS CORRENTS I DE SERVEIS"/>
    <x v="183"/>
    <x v="10"/>
    <x v="28"/>
    <x v="2"/>
    <n v="4000"/>
  </r>
  <r>
    <n v="3330"/>
    <n v="21200"/>
    <s v="BENS CORRENTS I DE SERVEIS"/>
    <x v="183"/>
    <x v="10"/>
    <x v="28"/>
    <x v="0"/>
    <n v="2000"/>
  </r>
  <r>
    <n v="3330"/>
    <n v="21200"/>
    <s v="BENS CORRENTS I DE SERVEIS"/>
    <x v="183"/>
    <x v="10"/>
    <x v="28"/>
    <x v="1"/>
    <n v="2000"/>
  </r>
  <r>
    <n v="3330"/>
    <n v="63200"/>
    <s v="INVERSIONS"/>
    <x v="184"/>
    <x v="10"/>
    <x v="27"/>
    <x v="1"/>
    <n v="50000"/>
  </r>
  <r>
    <n v="3330"/>
    <n v="63200"/>
    <s v="INVERSIONS"/>
    <x v="185"/>
    <x v="10"/>
    <x v="28"/>
    <x v="1"/>
    <n v="50000"/>
  </r>
  <r>
    <n v="3330"/>
    <n v="63200"/>
    <s v="INVERSIONS"/>
    <x v="184"/>
    <x v="10"/>
    <x v="27"/>
    <x v="0"/>
    <n v="50000"/>
  </r>
  <r>
    <n v="3330"/>
    <n v="63200"/>
    <s v="INVERSIONS"/>
    <x v="185"/>
    <x v="10"/>
    <x v="28"/>
    <x v="0"/>
    <n v="50000"/>
  </r>
  <r>
    <n v="3330"/>
    <n v="63201"/>
    <s v="INVERSIONS"/>
    <x v="186"/>
    <x v="10"/>
    <x v="28"/>
    <x v="1"/>
    <n v="15000"/>
  </r>
  <r>
    <n v="3330"/>
    <n v="63201"/>
    <s v="INVERSIONS"/>
    <x v="186"/>
    <x v="10"/>
    <x v="28"/>
    <x v="0"/>
    <n v="15000"/>
  </r>
  <r>
    <n v="3330"/>
    <n v="63210"/>
    <s v="INVERSIONS"/>
    <x v="187"/>
    <x v="10"/>
    <x v="28"/>
    <x v="2"/>
    <n v="10000"/>
  </r>
  <r>
    <n v="3340"/>
    <n v="22609"/>
    <s v="BENS CORRENTS I DE SERVEIS"/>
    <x v="188"/>
    <x v="10"/>
    <x v="29"/>
    <x v="1"/>
    <n v="44000"/>
  </r>
  <r>
    <n v="3340"/>
    <n v="22609"/>
    <s v="BENS CORRENTS I DE SERVEIS"/>
    <x v="188"/>
    <x v="10"/>
    <x v="29"/>
    <x v="3"/>
    <n v="52880"/>
  </r>
  <r>
    <n v="3340"/>
    <n v="22609"/>
    <s v="BENS CORRENTS I DE SERVEIS"/>
    <x v="188"/>
    <x v="10"/>
    <x v="29"/>
    <x v="2"/>
    <n v="51200"/>
  </r>
  <r>
    <n v="3340"/>
    <n v="22609"/>
    <s v="BENS CORRENTS I DE SERVEIS"/>
    <x v="188"/>
    <x v="10"/>
    <x v="29"/>
    <x v="0"/>
    <n v="44000"/>
  </r>
  <r>
    <n v="3340"/>
    <n v="22609"/>
    <s v="BENS CORRENTS I DE SERVEIS"/>
    <x v="189"/>
    <x v="10"/>
    <x v="29"/>
    <x v="0"/>
    <n v="6000"/>
  </r>
  <r>
    <n v="3340"/>
    <n v="22706"/>
    <s v="BENS CORRENTS I DE SERVEIS"/>
    <x v="190"/>
    <x v="10"/>
    <x v="29"/>
    <x v="1"/>
    <n v="30000"/>
  </r>
  <r>
    <n v="3340"/>
    <n v="22706"/>
    <s v="BENS CORRENTS I DE SERVEIS"/>
    <x v="190"/>
    <x v="10"/>
    <x v="29"/>
    <x v="3"/>
    <n v="28700"/>
  </r>
  <r>
    <n v="3340"/>
    <n v="22706"/>
    <s v="BENS CORRENTS I DE SERVEIS"/>
    <x v="190"/>
    <x v="10"/>
    <x v="29"/>
    <x v="2"/>
    <n v="0"/>
  </r>
  <r>
    <n v="3340"/>
    <n v="22706"/>
    <s v="BENS CORRENTS I DE SERVEIS"/>
    <x v="190"/>
    <x v="10"/>
    <x v="29"/>
    <x v="0"/>
    <n v="30000"/>
  </r>
  <r>
    <n v="3340"/>
    <n v="48900"/>
    <s v="TRANSFERÈNCIES CORRENTS"/>
    <x v="191"/>
    <x v="10"/>
    <x v="29"/>
    <x v="1"/>
    <n v="15600"/>
  </r>
  <r>
    <n v="3340"/>
    <n v="48900"/>
    <s v="TRANSFERÈNCIES CORRENTS"/>
    <x v="191"/>
    <x v="10"/>
    <x v="29"/>
    <x v="2"/>
    <n v="23000"/>
  </r>
  <r>
    <n v="3340"/>
    <n v="48900"/>
    <s v="TRANSFERÈNCIES CORRENTS"/>
    <x v="191"/>
    <x v="10"/>
    <x v="29"/>
    <x v="3"/>
    <n v="18600"/>
  </r>
  <r>
    <n v="3340"/>
    <n v="48900"/>
    <s v="TRANSFERÈNCIES CORRENTS"/>
    <x v="191"/>
    <x v="10"/>
    <x v="29"/>
    <x v="0"/>
    <n v="15600"/>
  </r>
  <r>
    <n v="3340"/>
    <n v="48901"/>
    <s v="TRANSFERÈNCIES CORRENTS"/>
    <x v="192"/>
    <x v="10"/>
    <x v="29"/>
    <x v="2"/>
    <n v="0"/>
  </r>
  <r>
    <n v="3340"/>
    <n v="48901"/>
    <s v="TRANSFERÈNCIES CORRENTS"/>
    <x v="192"/>
    <x v="10"/>
    <x v="29"/>
    <x v="3"/>
    <n v="4000"/>
  </r>
  <r>
    <n v="3340"/>
    <n v="48901"/>
    <s v="TRANSFERÈNCIES CORRENTS"/>
    <x v="192"/>
    <x v="10"/>
    <x v="29"/>
    <x v="0"/>
    <n v="4000"/>
  </r>
  <r>
    <n v="3340"/>
    <n v="48901"/>
    <s v="TRANSFERÈNCIES CORRENTS"/>
    <x v="192"/>
    <x v="10"/>
    <x v="29"/>
    <x v="1"/>
    <n v="4000"/>
  </r>
  <r>
    <n v="3340"/>
    <n v="48902"/>
    <s v="TRANSFERÈNCIES CORRENTS"/>
    <x v="193"/>
    <x v="10"/>
    <x v="29"/>
    <x v="1"/>
    <n v="8000"/>
  </r>
  <r>
    <n v="3340"/>
    <n v="48902"/>
    <s v="TRANSFERÈNCIES CORRENTS"/>
    <x v="193"/>
    <x v="10"/>
    <x v="29"/>
    <x v="2"/>
    <n v="0"/>
  </r>
  <r>
    <n v="3340"/>
    <n v="48902"/>
    <s v="TRANSFERÈNCIES CORRENTS"/>
    <x v="193"/>
    <x v="10"/>
    <x v="29"/>
    <x v="3"/>
    <n v="8000"/>
  </r>
  <r>
    <n v="3340"/>
    <n v="48902"/>
    <s v="TRANSFERÈNCIES CORRENTS"/>
    <x v="193"/>
    <x v="10"/>
    <x v="29"/>
    <x v="0"/>
    <n v="8000"/>
  </r>
  <r>
    <n v="3340"/>
    <n v="48903"/>
    <s v="TRANSFERÈNCIES CORRENTS"/>
    <x v="194"/>
    <x v="10"/>
    <x v="29"/>
    <x v="0"/>
    <n v="1400"/>
  </r>
  <r>
    <n v="3340"/>
    <n v="48903"/>
    <s v="TRANSFERÈNCIES CORRENTS"/>
    <x v="194"/>
    <x v="10"/>
    <x v="29"/>
    <x v="1"/>
    <n v="1400"/>
  </r>
  <r>
    <n v="3340"/>
    <n v="48904"/>
    <s v="TRANSFERÈNCIES CORRENTS"/>
    <x v="195"/>
    <x v="10"/>
    <x v="29"/>
    <x v="0"/>
    <n v="1000"/>
  </r>
  <r>
    <n v="3340"/>
    <n v="48904"/>
    <s v="TRANSFERÈNCIES CORRENTS"/>
    <x v="195"/>
    <x v="10"/>
    <x v="29"/>
    <x v="1"/>
    <n v="1000"/>
  </r>
  <r>
    <n v="3340"/>
    <n v="48905"/>
    <s v="TRANSFERÈNCIES CORRENTS"/>
    <x v="196"/>
    <x v="10"/>
    <x v="29"/>
    <x v="0"/>
    <n v="3500"/>
  </r>
  <r>
    <n v="3340"/>
    <n v="48905"/>
    <s v="TRANSFERÈNCIES CORRENTS"/>
    <x v="196"/>
    <x v="10"/>
    <x v="29"/>
    <x v="1"/>
    <n v="3500"/>
  </r>
  <r>
    <n v="3340"/>
    <n v="61900"/>
    <s v="INVERSIONS"/>
    <x v="197"/>
    <x v="10"/>
    <x v="29"/>
    <x v="0"/>
    <n v="64000"/>
  </r>
  <r>
    <n v="3340"/>
    <n v="63200"/>
    <s v="INVERSIONS"/>
    <x v="198"/>
    <x v="10"/>
    <x v="29"/>
    <x v="3"/>
    <n v="15000"/>
  </r>
  <r>
    <n v="3360"/>
    <n v="21900"/>
    <s v="BENS CORRENTS I DE SERVEIS"/>
    <x v="199"/>
    <x v="10"/>
    <x v="30"/>
    <x v="3"/>
    <n v="17000"/>
  </r>
  <r>
    <n v="3360"/>
    <n v="21900"/>
    <s v="BENS CORRENTS I DE SERVEIS"/>
    <x v="199"/>
    <x v="10"/>
    <x v="30"/>
    <x v="2"/>
    <n v="16000"/>
  </r>
  <r>
    <n v="3360"/>
    <n v="21900"/>
    <s v="BENS CORRENTS I DE SERVEIS"/>
    <x v="199"/>
    <x v="10"/>
    <x v="30"/>
    <x v="0"/>
    <n v="9000"/>
  </r>
  <r>
    <n v="3360"/>
    <n v="21900"/>
    <s v="BENS CORRENTS I DE SERVEIS"/>
    <x v="199"/>
    <x v="10"/>
    <x v="30"/>
    <x v="1"/>
    <n v="6000"/>
  </r>
  <r>
    <n v="3370"/>
    <n v="22609"/>
    <s v="BENS CORRENTS I DE SERVEIS"/>
    <x v="200"/>
    <x v="10"/>
    <x v="31"/>
    <x v="1"/>
    <n v="18350"/>
  </r>
  <r>
    <n v="3370"/>
    <n v="22609"/>
    <s v="BENS CORRENTS I DE SERVEIS"/>
    <x v="200"/>
    <x v="10"/>
    <x v="31"/>
    <x v="3"/>
    <n v="15550"/>
  </r>
  <r>
    <n v="3370"/>
    <n v="22609"/>
    <s v="BENS CORRENTS I DE SERVEIS"/>
    <x v="200"/>
    <x v="10"/>
    <x v="31"/>
    <x v="2"/>
    <n v="15600"/>
  </r>
  <r>
    <n v="3370"/>
    <n v="22609"/>
    <s v="BENS CORRENTS I DE SERVEIS"/>
    <x v="200"/>
    <x v="10"/>
    <x v="31"/>
    <x v="0"/>
    <n v="18350"/>
  </r>
  <r>
    <n v="3370"/>
    <n v="22706"/>
    <s v="BENS CORRENTS I DE SERVEIS"/>
    <x v="201"/>
    <x v="10"/>
    <x v="31"/>
    <x v="3"/>
    <n v="5600"/>
  </r>
  <r>
    <n v="3370"/>
    <n v="22706"/>
    <s v="BENS CORRENTS I DE SERVEIS"/>
    <x v="201"/>
    <x v="10"/>
    <x v="31"/>
    <x v="2"/>
    <n v="5300"/>
  </r>
  <r>
    <n v="3370"/>
    <n v="22706"/>
    <s v="BENS CORRENTS I DE SERVEIS"/>
    <x v="201"/>
    <x v="10"/>
    <x v="31"/>
    <x v="0"/>
    <n v="2000"/>
  </r>
  <r>
    <n v="3370"/>
    <n v="22706"/>
    <s v="BENS CORRENTS I DE SERVEIS"/>
    <x v="201"/>
    <x v="10"/>
    <x v="31"/>
    <x v="1"/>
    <n v="2000"/>
  </r>
  <r>
    <n v="3380"/>
    <n v="22609"/>
    <s v="BENS CORRENTS I DE SERVEIS"/>
    <x v="202"/>
    <x v="10"/>
    <x v="32"/>
    <x v="1"/>
    <n v="114500"/>
  </r>
  <r>
    <n v="3380"/>
    <n v="22609"/>
    <s v="BENS CORRENTS I DE SERVEIS"/>
    <x v="202"/>
    <x v="10"/>
    <x v="32"/>
    <x v="3"/>
    <n v="85045"/>
  </r>
  <r>
    <n v="3380"/>
    <n v="22609"/>
    <s v="BENS CORRENTS I DE SERVEIS"/>
    <x v="202"/>
    <x v="10"/>
    <x v="32"/>
    <x v="2"/>
    <n v="87500"/>
  </r>
  <r>
    <n v="3380"/>
    <n v="22609"/>
    <s v="BENS CORRENTS I DE SERVEIS"/>
    <x v="202"/>
    <x v="10"/>
    <x v="32"/>
    <x v="0"/>
    <n v="114500"/>
  </r>
  <r>
    <n v="3381"/>
    <n v="22609"/>
    <s v="BENS CORRENTS I DE SERVEIS"/>
    <x v="203"/>
    <x v="10"/>
    <x v="32"/>
    <x v="1"/>
    <n v="54100"/>
  </r>
  <r>
    <n v="3381"/>
    <n v="22609"/>
    <s v="BENS CORRENTS I DE SERVEIS"/>
    <x v="203"/>
    <x v="10"/>
    <x v="32"/>
    <x v="3"/>
    <n v="26980"/>
  </r>
  <r>
    <n v="3381"/>
    <n v="22609"/>
    <s v="BENS CORRENTS I DE SERVEIS"/>
    <x v="203"/>
    <x v="10"/>
    <x v="32"/>
    <x v="2"/>
    <n v="22000"/>
  </r>
  <r>
    <n v="3381"/>
    <n v="22609"/>
    <s v="BENS CORRENTS I DE SERVEIS"/>
    <x v="203"/>
    <x v="10"/>
    <x v="32"/>
    <x v="0"/>
    <n v="54100"/>
  </r>
  <r>
    <n v="3400"/>
    <n v="13000"/>
    <s v="PERSONAL"/>
    <x v="204"/>
    <x v="11"/>
    <x v="33"/>
    <x v="1"/>
    <n v="21149"/>
  </r>
  <r>
    <n v="3400"/>
    <n v="13000"/>
    <s v="PERSONAL"/>
    <x v="204"/>
    <x v="11"/>
    <x v="33"/>
    <x v="2"/>
    <n v="21094"/>
  </r>
  <r>
    <n v="3400"/>
    <n v="13000"/>
    <s v="PERSONAL"/>
    <x v="204"/>
    <x v="11"/>
    <x v="33"/>
    <x v="3"/>
    <n v="21149"/>
  </r>
  <r>
    <n v="3400"/>
    <n v="13000"/>
    <s v="PERSONAL"/>
    <x v="204"/>
    <x v="11"/>
    <x v="33"/>
    <x v="0"/>
    <n v="21149"/>
  </r>
  <r>
    <n v="3400"/>
    <n v="16000"/>
    <s v="PERSONAL"/>
    <x v="205"/>
    <x v="11"/>
    <x v="33"/>
    <x v="2"/>
    <n v="6518"/>
  </r>
  <r>
    <n v="3400"/>
    <n v="16000"/>
    <s v="PERSONAL"/>
    <x v="205"/>
    <x v="11"/>
    <x v="33"/>
    <x v="3"/>
    <n v="6518"/>
  </r>
  <r>
    <n v="3400"/>
    <n v="16000"/>
    <s v="PERSONAL"/>
    <x v="205"/>
    <x v="11"/>
    <x v="33"/>
    <x v="1"/>
    <n v="6583"/>
  </r>
  <r>
    <n v="3400"/>
    <n v="16000"/>
    <s v="PERSONAL"/>
    <x v="205"/>
    <x v="11"/>
    <x v="33"/>
    <x v="0"/>
    <n v="6583"/>
  </r>
  <r>
    <n v="3400"/>
    <n v="22100"/>
    <s v="BENS CORRENTS I DE SERVEIS"/>
    <x v="206"/>
    <x v="11"/>
    <x v="33"/>
    <x v="1"/>
    <n v="19000"/>
  </r>
  <r>
    <n v="3400"/>
    <n v="22100"/>
    <s v="BENS CORRENTS I DE SERVEIS"/>
    <x v="206"/>
    <x v="11"/>
    <x v="33"/>
    <x v="3"/>
    <n v="25000"/>
  </r>
  <r>
    <n v="3400"/>
    <n v="22100"/>
    <s v="BENS CORRENTS I DE SERVEIS"/>
    <x v="206"/>
    <x v="11"/>
    <x v="33"/>
    <x v="2"/>
    <n v="32400"/>
  </r>
  <r>
    <n v="3400"/>
    <n v="22100"/>
    <s v="BENS CORRENTS I DE SERVEIS"/>
    <x v="206"/>
    <x v="11"/>
    <x v="33"/>
    <x v="0"/>
    <n v="16000"/>
  </r>
  <r>
    <n v="3400"/>
    <n v="48000"/>
    <s v="TRANSFERÈNCIES CORRENTS"/>
    <x v="207"/>
    <x v="11"/>
    <x v="33"/>
    <x v="1"/>
    <n v="40000"/>
  </r>
  <r>
    <n v="3400"/>
    <n v="48000"/>
    <s v="TRANSFERÈNCIES CORRENTS"/>
    <x v="207"/>
    <x v="11"/>
    <x v="33"/>
    <x v="2"/>
    <n v="45000"/>
  </r>
  <r>
    <n v="3400"/>
    <n v="48000"/>
    <s v="TRANSFERÈNCIES CORRENTS"/>
    <x v="207"/>
    <x v="11"/>
    <x v="33"/>
    <x v="3"/>
    <n v="45000"/>
  </r>
  <r>
    <n v="3400"/>
    <n v="48000"/>
    <s v="TRANSFERÈNCIES CORRENTS"/>
    <x v="207"/>
    <x v="11"/>
    <x v="33"/>
    <x v="0"/>
    <n v="40000"/>
  </r>
  <r>
    <n v="3410"/>
    <n v="22609"/>
    <s v="BENS CORRENTS I DE SERVEIS"/>
    <x v="208"/>
    <x v="11"/>
    <x v="34"/>
    <x v="1"/>
    <n v="24900"/>
  </r>
  <r>
    <n v="3410"/>
    <n v="22609"/>
    <s v="BENS CORRENTS I DE SERVEIS"/>
    <x v="208"/>
    <x v="11"/>
    <x v="34"/>
    <x v="3"/>
    <n v="25700"/>
  </r>
  <r>
    <n v="3410"/>
    <n v="22609"/>
    <s v="BENS CORRENTS I DE SERVEIS"/>
    <x v="208"/>
    <x v="11"/>
    <x v="34"/>
    <x v="2"/>
    <n v="24850"/>
  </r>
  <r>
    <n v="3410"/>
    <n v="22609"/>
    <s v="BENS CORRENTS I DE SERVEIS"/>
    <x v="208"/>
    <x v="11"/>
    <x v="34"/>
    <x v="0"/>
    <n v="23000"/>
  </r>
  <r>
    <n v="3410"/>
    <n v="22706"/>
    <s v="BENS CORRENTS I DE SERVEIS"/>
    <x v="209"/>
    <x v="11"/>
    <x v="34"/>
    <x v="1"/>
    <n v="26620"/>
  </r>
  <r>
    <n v="3410"/>
    <n v="22706"/>
    <s v="BENS CORRENTS I DE SERVEIS"/>
    <x v="209"/>
    <x v="11"/>
    <x v="34"/>
    <x v="3"/>
    <n v="21780"/>
  </r>
  <r>
    <n v="3410"/>
    <n v="22706"/>
    <s v="BENS CORRENTS I DE SERVEIS"/>
    <x v="209"/>
    <x v="11"/>
    <x v="34"/>
    <x v="2"/>
    <n v="21780"/>
  </r>
  <r>
    <n v="3410"/>
    <n v="22706"/>
    <s v="BENS CORRENTS I DE SERVEIS"/>
    <x v="209"/>
    <x v="11"/>
    <x v="34"/>
    <x v="0"/>
    <n v="26620"/>
  </r>
  <r>
    <n v="3410"/>
    <n v="48920"/>
    <s v="TRANSFERÈNCIES CORRENTS"/>
    <x v="210"/>
    <x v="11"/>
    <x v="34"/>
    <x v="1"/>
    <n v="25500"/>
  </r>
  <r>
    <n v="3410"/>
    <n v="48920"/>
    <s v="TRANSFERÈNCIES CORRENTS"/>
    <x v="210"/>
    <x v="11"/>
    <x v="34"/>
    <x v="2"/>
    <n v="24000"/>
  </r>
  <r>
    <n v="3410"/>
    <n v="48920"/>
    <s v="TRANSFERÈNCIES CORRENTS"/>
    <x v="210"/>
    <x v="11"/>
    <x v="34"/>
    <x v="3"/>
    <n v="24000"/>
  </r>
  <r>
    <n v="3410"/>
    <n v="48920"/>
    <s v="TRANSFERÈNCIES CORRENTS"/>
    <x v="210"/>
    <x v="11"/>
    <x v="34"/>
    <x v="0"/>
    <n v="25500"/>
  </r>
  <r>
    <n v="3420"/>
    <n v="22102"/>
    <s v="BENS CORRENTS I DE SERVEIS"/>
    <x v="211"/>
    <x v="11"/>
    <x v="35"/>
    <x v="1"/>
    <n v="10000"/>
  </r>
  <r>
    <n v="3420"/>
    <n v="22102"/>
    <s v="BENS CORRENTS I DE SERVEIS"/>
    <x v="211"/>
    <x v="11"/>
    <x v="35"/>
    <x v="3"/>
    <n v="10000"/>
  </r>
  <r>
    <n v="3420"/>
    <n v="22102"/>
    <s v="BENS CORRENTS I DE SERVEIS"/>
    <x v="211"/>
    <x v="11"/>
    <x v="35"/>
    <x v="2"/>
    <n v="11000"/>
  </r>
  <r>
    <n v="3420"/>
    <n v="22102"/>
    <s v="BENS CORRENTS I DE SERVEIS"/>
    <x v="211"/>
    <x v="11"/>
    <x v="35"/>
    <x v="0"/>
    <n v="10000"/>
  </r>
  <r>
    <n v="3420"/>
    <n v="63900"/>
    <s v="INVERSIONS"/>
    <x v="212"/>
    <x v="11"/>
    <x v="35"/>
    <x v="2"/>
    <n v="57500"/>
  </r>
  <r>
    <n v="3421"/>
    <n v="22706"/>
    <s v="BENS CORRENTS I DE SERVEIS"/>
    <x v="213"/>
    <x v="11"/>
    <x v="35"/>
    <x v="1"/>
    <n v="45000"/>
  </r>
  <r>
    <n v="3421"/>
    <n v="22706"/>
    <s v="BENS CORRENTS I DE SERVEIS"/>
    <x v="214"/>
    <x v="11"/>
    <x v="35"/>
    <x v="1"/>
    <n v="11500"/>
  </r>
  <r>
    <n v="3421"/>
    <n v="22706"/>
    <s v="BENS CORRENTS I DE SERVEIS"/>
    <x v="214"/>
    <x v="11"/>
    <x v="35"/>
    <x v="3"/>
    <n v="11500"/>
  </r>
  <r>
    <n v="3421"/>
    <n v="22706"/>
    <s v="BENS CORRENTS I DE SERVEIS"/>
    <x v="213"/>
    <x v="11"/>
    <x v="35"/>
    <x v="3"/>
    <n v="42500"/>
  </r>
  <r>
    <n v="3421"/>
    <n v="22706"/>
    <s v="BENS CORRENTS I DE SERVEIS"/>
    <x v="214"/>
    <x v="11"/>
    <x v="35"/>
    <x v="2"/>
    <n v="11000"/>
  </r>
  <r>
    <n v="3421"/>
    <n v="22706"/>
    <s v="BENS CORRENTS I DE SERVEIS"/>
    <x v="213"/>
    <x v="11"/>
    <x v="35"/>
    <x v="2"/>
    <n v="42500"/>
  </r>
  <r>
    <n v="3421"/>
    <n v="22706"/>
    <s v="BENS CORRENTS I DE SERVEIS"/>
    <x v="214"/>
    <x v="11"/>
    <x v="35"/>
    <x v="0"/>
    <n v="11500"/>
  </r>
  <r>
    <n v="3421"/>
    <n v="22706"/>
    <s v="BENS CORRENTS I DE SERVEIS"/>
    <x v="213"/>
    <x v="11"/>
    <x v="35"/>
    <x v="0"/>
    <n v="45000"/>
  </r>
  <r>
    <n v="3421"/>
    <n v="63200"/>
    <s v="INVERSIONS"/>
    <x v="215"/>
    <x v="11"/>
    <x v="35"/>
    <x v="1"/>
    <n v="15000"/>
  </r>
  <r>
    <n v="3421"/>
    <n v="63200"/>
    <s v="INVERSIONS"/>
    <x v="215"/>
    <x v="11"/>
    <x v="35"/>
    <x v="0"/>
    <n v="15000"/>
  </r>
  <r>
    <n v="3422"/>
    <n v="21200"/>
    <s v="BENS CORRENTS I DE SERVEIS"/>
    <x v="216"/>
    <x v="11"/>
    <x v="35"/>
    <x v="1"/>
    <n v="39000"/>
  </r>
  <r>
    <n v="3422"/>
    <n v="21200"/>
    <s v="BENS CORRENTS I DE SERVEIS"/>
    <x v="216"/>
    <x v="11"/>
    <x v="35"/>
    <x v="3"/>
    <n v="19200"/>
  </r>
  <r>
    <n v="3422"/>
    <n v="21200"/>
    <s v="BENS CORRENTS I DE SERVEIS"/>
    <x v="216"/>
    <x v="11"/>
    <x v="35"/>
    <x v="2"/>
    <n v="22350"/>
  </r>
  <r>
    <n v="3422"/>
    <n v="21200"/>
    <s v="BENS CORRENTS I DE SERVEIS"/>
    <x v="216"/>
    <x v="11"/>
    <x v="35"/>
    <x v="0"/>
    <n v="39000"/>
  </r>
  <r>
    <n v="4311"/>
    <n v="22706"/>
    <s v="BENS CORRENTS I DE SERVEIS"/>
    <x v="217"/>
    <x v="12"/>
    <x v="36"/>
    <x v="1"/>
    <n v="50500"/>
  </r>
  <r>
    <n v="4311"/>
    <n v="22706"/>
    <s v="BENS CORRENTS I DE SERVEIS"/>
    <x v="217"/>
    <x v="12"/>
    <x v="36"/>
    <x v="3"/>
    <n v="50500"/>
  </r>
  <r>
    <n v="4311"/>
    <n v="22706"/>
    <s v="BENS CORRENTS I DE SERVEIS"/>
    <x v="217"/>
    <x v="12"/>
    <x v="36"/>
    <x v="2"/>
    <n v="0"/>
  </r>
  <r>
    <n v="4311"/>
    <n v="22706"/>
    <s v="BENS CORRENTS I DE SERVEIS"/>
    <x v="217"/>
    <x v="12"/>
    <x v="36"/>
    <x v="0"/>
    <n v="50500"/>
  </r>
  <r>
    <n v="4311"/>
    <n v="47900"/>
    <s v="TRANSFERÈNCIES CORRENTS"/>
    <x v="218"/>
    <x v="12"/>
    <x v="36"/>
    <x v="2"/>
    <n v="0"/>
  </r>
  <r>
    <n v="4311"/>
    <n v="47900"/>
    <s v="TRANSFERÈNCIES CORRENTS"/>
    <x v="218"/>
    <x v="12"/>
    <x v="36"/>
    <x v="3"/>
    <n v="20000"/>
  </r>
  <r>
    <n v="4311"/>
    <n v="47900"/>
    <s v="TRANSFERÈNCIES CORRENTS"/>
    <x v="218"/>
    <x v="12"/>
    <x v="36"/>
    <x v="0"/>
    <n v="0"/>
  </r>
  <r>
    <n v="4311"/>
    <n v="47900"/>
    <s v="TRANSFERÈNCIES CORRENTS"/>
    <x v="218"/>
    <x v="12"/>
    <x v="36"/>
    <x v="1"/>
    <n v="0"/>
  </r>
  <r>
    <n v="4320"/>
    <n v="46700"/>
    <s v="TRANSFERÈNCIES CORRENTS"/>
    <x v="219"/>
    <x v="12"/>
    <x v="37"/>
    <x v="2"/>
    <n v="2000"/>
  </r>
  <r>
    <n v="4320"/>
    <n v="46700"/>
    <s v="TRANSFERÈNCIES CORRENTS"/>
    <x v="219"/>
    <x v="12"/>
    <x v="37"/>
    <x v="3"/>
    <n v="2000"/>
  </r>
  <r>
    <n v="4320"/>
    <n v="46700"/>
    <s v="TRANSFERÈNCIES CORRENTS"/>
    <x v="219"/>
    <x v="12"/>
    <x v="37"/>
    <x v="0"/>
    <n v="2000"/>
  </r>
  <r>
    <n v="4320"/>
    <n v="46700"/>
    <s v="TRANSFERÈNCIES CORRENTS"/>
    <x v="219"/>
    <x v="12"/>
    <x v="37"/>
    <x v="1"/>
    <n v="2000"/>
  </r>
  <r>
    <n v="4390"/>
    <n v="22706"/>
    <s v="BENS CORRENTS I DE SERVEIS"/>
    <x v="220"/>
    <x v="12"/>
    <x v="38"/>
    <x v="3"/>
    <n v="5000"/>
  </r>
  <r>
    <n v="4390"/>
    <n v="22706"/>
    <s v="BENS CORRENTS I DE SERVEIS"/>
    <x v="220"/>
    <x v="12"/>
    <x v="38"/>
    <x v="2"/>
    <n v="0"/>
  </r>
  <r>
    <n v="4390"/>
    <n v="22706"/>
    <s v="BENS CORRENTS I DE SERVEIS"/>
    <x v="220"/>
    <x v="12"/>
    <x v="38"/>
    <x v="0"/>
    <n v="0"/>
  </r>
  <r>
    <n v="4390"/>
    <n v="22706"/>
    <s v="BENS CORRENTS I DE SERVEIS"/>
    <x v="220"/>
    <x v="12"/>
    <x v="38"/>
    <x v="1"/>
    <n v="0"/>
  </r>
  <r>
    <n v="4390"/>
    <n v="46700"/>
    <s v="TRANSFERÈNCIES CORRENTS"/>
    <x v="221"/>
    <x v="12"/>
    <x v="38"/>
    <x v="2"/>
    <n v="1500"/>
  </r>
  <r>
    <n v="4390"/>
    <n v="46700"/>
    <s v="TRANSFERÈNCIES CORRENTS"/>
    <x v="221"/>
    <x v="12"/>
    <x v="38"/>
    <x v="3"/>
    <n v="1600"/>
  </r>
  <r>
    <n v="4390"/>
    <n v="46700"/>
    <s v="TRANSFERÈNCIES CORRENTS"/>
    <x v="221"/>
    <x v="12"/>
    <x v="38"/>
    <x v="0"/>
    <n v="1600"/>
  </r>
  <r>
    <n v="4390"/>
    <n v="46700"/>
    <s v="TRANSFERÈNCIES CORRENTS"/>
    <x v="221"/>
    <x v="12"/>
    <x v="38"/>
    <x v="1"/>
    <n v="1600"/>
  </r>
  <r>
    <n v="4391"/>
    <n v="22614"/>
    <s v="BENS CORRENTS I DE SERVEIS"/>
    <x v="222"/>
    <x v="12"/>
    <x v="38"/>
    <x v="1"/>
    <n v="62500"/>
  </r>
  <r>
    <n v="4391"/>
    <n v="22614"/>
    <s v="BENS CORRENTS I DE SERVEIS"/>
    <x v="222"/>
    <x v="12"/>
    <x v="38"/>
    <x v="3"/>
    <n v="62500"/>
  </r>
  <r>
    <n v="4391"/>
    <n v="22614"/>
    <s v="BENS CORRENTS I DE SERVEIS"/>
    <x v="222"/>
    <x v="12"/>
    <x v="38"/>
    <x v="2"/>
    <n v="57900"/>
  </r>
  <r>
    <n v="4391"/>
    <n v="22614"/>
    <s v="BENS CORRENTS I DE SERVEIS"/>
    <x v="222"/>
    <x v="12"/>
    <x v="38"/>
    <x v="0"/>
    <n v="62500"/>
  </r>
  <r>
    <n v="4910"/>
    <n v="13000"/>
    <s v="PERSONAL"/>
    <x v="223"/>
    <x v="13"/>
    <x v="39"/>
    <x v="1"/>
    <n v="21888"/>
  </r>
  <r>
    <n v="4910"/>
    <n v="13000"/>
    <s v="PERSONAL"/>
    <x v="223"/>
    <x v="13"/>
    <x v="39"/>
    <x v="2"/>
    <n v="21888"/>
  </r>
  <r>
    <n v="4910"/>
    <n v="13000"/>
    <s v="PERSONAL"/>
    <x v="223"/>
    <x v="13"/>
    <x v="39"/>
    <x v="3"/>
    <n v="21888"/>
  </r>
  <r>
    <n v="4910"/>
    <n v="13000"/>
    <s v="PERSONAL"/>
    <x v="223"/>
    <x v="13"/>
    <x v="39"/>
    <x v="0"/>
    <n v="21888"/>
  </r>
  <r>
    <n v="4910"/>
    <n v="16000"/>
    <s v="PERSONAL"/>
    <x v="224"/>
    <x v="13"/>
    <x v="39"/>
    <x v="2"/>
    <n v="6906"/>
  </r>
  <r>
    <n v="4910"/>
    <n v="16000"/>
    <s v="PERSONAL"/>
    <x v="224"/>
    <x v="13"/>
    <x v="39"/>
    <x v="3"/>
    <n v="0"/>
  </r>
  <r>
    <n v="4910"/>
    <n v="22602"/>
    <s v="BENS CORRENTS I DE SERVEIS"/>
    <x v="225"/>
    <x v="13"/>
    <x v="39"/>
    <x v="1"/>
    <n v="5000"/>
  </r>
  <r>
    <n v="4910"/>
    <n v="22602"/>
    <s v="BENS CORRENTS I DE SERVEIS"/>
    <x v="225"/>
    <x v="13"/>
    <x v="39"/>
    <x v="3"/>
    <n v="5000"/>
  </r>
  <r>
    <n v="4910"/>
    <n v="22602"/>
    <s v="BENS CORRENTS I DE SERVEIS"/>
    <x v="225"/>
    <x v="13"/>
    <x v="39"/>
    <x v="2"/>
    <n v="5000"/>
  </r>
  <r>
    <n v="4910"/>
    <n v="22602"/>
    <s v="BENS CORRENTS I DE SERVEIS"/>
    <x v="225"/>
    <x v="13"/>
    <x v="39"/>
    <x v="0"/>
    <n v="5000"/>
  </r>
  <r>
    <n v="4910"/>
    <n v="22609"/>
    <s v="BENS CORRENTS I DE SERVEIS"/>
    <x v="226"/>
    <x v="13"/>
    <x v="39"/>
    <x v="1"/>
    <n v="13300"/>
  </r>
  <r>
    <n v="4910"/>
    <n v="22609"/>
    <s v="BENS CORRENTS I DE SERVEIS"/>
    <x v="226"/>
    <x v="13"/>
    <x v="39"/>
    <x v="3"/>
    <n v="13400"/>
  </r>
  <r>
    <n v="4910"/>
    <n v="22609"/>
    <s v="BENS CORRENTS I DE SERVEIS"/>
    <x v="226"/>
    <x v="13"/>
    <x v="39"/>
    <x v="2"/>
    <n v="13300"/>
  </r>
  <r>
    <n v="4910"/>
    <n v="22609"/>
    <s v="BENS CORRENTS I DE SERVEIS"/>
    <x v="226"/>
    <x v="13"/>
    <x v="39"/>
    <x v="0"/>
    <n v="13300"/>
  </r>
  <r>
    <n v="4910"/>
    <n v="22700"/>
    <s v="BENS CORRENTS I DE SERVEIS"/>
    <x v="227"/>
    <x v="13"/>
    <x v="39"/>
    <x v="3"/>
    <n v="0"/>
  </r>
  <r>
    <n v="4910"/>
    <n v="22700"/>
    <s v="BENS CORRENTS I DE SERVEIS"/>
    <x v="227"/>
    <x v="13"/>
    <x v="39"/>
    <x v="2"/>
    <n v="1000"/>
  </r>
  <r>
    <n v="4910"/>
    <n v="22706"/>
    <s v="BENS CORRENTS I DE SERVEIS"/>
    <x v="228"/>
    <x v="13"/>
    <x v="39"/>
    <x v="1"/>
    <n v="5040"/>
  </r>
  <r>
    <n v="4910"/>
    <n v="22706"/>
    <s v="BENS CORRENTS I DE SERVEIS"/>
    <x v="228"/>
    <x v="13"/>
    <x v="39"/>
    <x v="3"/>
    <n v="5040"/>
  </r>
  <r>
    <n v="4910"/>
    <n v="22706"/>
    <s v="BENS CORRENTS I DE SERVEIS"/>
    <x v="228"/>
    <x v="13"/>
    <x v="39"/>
    <x v="2"/>
    <n v="5010"/>
  </r>
  <r>
    <n v="4910"/>
    <n v="22706"/>
    <s v="BENS CORRENTS I DE SERVEIS"/>
    <x v="228"/>
    <x v="13"/>
    <x v="39"/>
    <x v="0"/>
    <n v="5040"/>
  </r>
  <r>
    <n v="4910"/>
    <n v="46700"/>
    <s v="TRANSFERÈNCIES CORRENTS"/>
    <x v="229"/>
    <x v="13"/>
    <x v="39"/>
    <x v="2"/>
    <n v="4200"/>
  </r>
  <r>
    <n v="4910"/>
    <n v="46700"/>
    <s v="TRANSFERÈNCIES CORRENTS"/>
    <x v="229"/>
    <x v="13"/>
    <x v="39"/>
    <x v="3"/>
    <n v="2200"/>
  </r>
  <r>
    <n v="4910"/>
    <n v="46700"/>
    <s v="TRANSFERÈNCIES CORRENTS"/>
    <x v="229"/>
    <x v="13"/>
    <x v="39"/>
    <x v="0"/>
    <n v="2000"/>
  </r>
  <r>
    <n v="4910"/>
    <n v="46700"/>
    <s v="TRANSFERÈNCIES CORRENTS"/>
    <x v="229"/>
    <x v="13"/>
    <x v="39"/>
    <x v="1"/>
    <n v="2200"/>
  </r>
  <r>
    <n v="9120"/>
    <n v="22601"/>
    <s v="BENS CORRENTS I DE SERVEIS"/>
    <x v="230"/>
    <x v="14"/>
    <x v="40"/>
    <x v="1"/>
    <n v="10000"/>
  </r>
  <r>
    <n v="9120"/>
    <n v="22601"/>
    <s v="BENS CORRENTS I DE SERVEIS"/>
    <x v="230"/>
    <x v="14"/>
    <x v="40"/>
    <x v="3"/>
    <n v="10000"/>
  </r>
  <r>
    <n v="9120"/>
    <n v="22601"/>
    <s v="BENS CORRENTS I DE SERVEIS"/>
    <x v="230"/>
    <x v="14"/>
    <x v="40"/>
    <x v="2"/>
    <n v="10000"/>
  </r>
  <r>
    <n v="9120"/>
    <n v="22601"/>
    <s v="BENS CORRENTS I DE SERVEIS"/>
    <x v="230"/>
    <x v="14"/>
    <x v="40"/>
    <x v="0"/>
    <n v="10000"/>
  </r>
  <r>
    <n v="9120"/>
    <n v="23000"/>
    <s v="BENS CORRENTS I DE SERVEIS"/>
    <x v="231"/>
    <x v="14"/>
    <x v="40"/>
    <x v="1"/>
    <n v="103560"/>
  </r>
  <r>
    <n v="9120"/>
    <n v="23000"/>
    <s v="BENS CORRENTS I DE SERVEIS"/>
    <x v="231"/>
    <x v="14"/>
    <x v="40"/>
    <x v="3"/>
    <n v="103560"/>
  </r>
  <r>
    <n v="9120"/>
    <n v="23000"/>
    <s v="BENS CORRENTS I DE SERVEIS"/>
    <x v="231"/>
    <x v="14"/>
    <x v="40"/>
    <x v="2"/>
    <n v="103560"/>
  </r>
  <r>
    <n v="9120"/>
    <n v="23000"/>
    <s v="BENS CORRENTS I DE SERVEIS"/>
    <x v="231"/>
    <x v="14"/>
    <x v="40"/>
    <x v="0"/>
    <n v="84950"/>
  </r>
  <r>
    <n v="9120"/>
    <n v="23001"/>
    <s v="BENS CORRENTS I DE SERVEIS"/>
    <x v="232"/>
    <x v="14"/>
    <x v="40"/>
    <x v="0"/>
    <n v="1080"/>
  </r>
  <r>
    <n v="9120"/>
    <n v="48900"/>
    <s v="TRANSFERÈNCIES CORRENTS"/>
    <x v="233"/>
    <x v="14"/>
    <x v="40"/>
    <x v="1"/>
    <n v="5130"/>
  </r>
  <r>
    <n v="9120"/>
    <n v="48900"/>
    <s v="TRANSFERÈNCIES CORRENTS"/>
    <x v="233"/>
    <x v="14"/>
    <x v="40"/>
    <x v="2"/>
    <n v="4860"/>
  </r>
  <r>
    <n v="9120"/>
    <n v="48900"/>
    <s v="TRANSFERÈNCIES CORRENTS"/>
    <x v="233"/>
    <x v="14"/>
    <x v="40"/>
    <x v="3"/>
    <n v="5130"/>
  </r>
  <r>
    <n v="9120"/>
    <n v="48900"/>
    <s v="TRANSFERÈNCIES CORRENTS"/>
    <x v="233"/>
    <x v="14"/>
    <x v="40"/>
    <x v="0"/>
    <n v="5130"/>
  </r>
  <r>
    <n v="9200"/>
    <n v="12000"/>
    <s v="PERSONAL"/>
    <x v="234"/>
    <x v="15"/>
    <x v="41"/>
    <x v="1"/>
    <n v="26653"/>
  </r>
  <r>
    <n v="9200"/>
    <n v="12000"/>
    <s v="PERSONAL"/>
    <x v="234"/>
    <x v="15"/>
    <x v="41"/>
    <x v="3"/>
    <n v="26653"/>
  </r>
  <r>
    <n v="9200"/>
    <n v="12000"/>
    <s v="PERSONAL"/>
    <x v="234"/>
    <x v="15"/>
    <x v="41"/>
    <x v="2"/>
    <n v="14824"/>
  </r>
  <r>
    <n v="9200"/>
    <n v="12000"/>
    <s v="PERSONAL"/>
    <x v="234"/>
    <x v="15"/>
    <x v="41"/>
    <x v="0"/>
    <n v="26653"/>
  </r>
  <r>
    <n v="9200"/>
    <n v="12001"/>
    <s v="PERSONAL"/>
    <x v="235"/>
    <x v="15"/>
    <x v="41"/>
    <x v="1"/>
    <n v="13036"/>
  </r>
  <r>
    <n v="9200"/>
    <n v="12001"/>
    <s v="PERSONAL"/>
    <x v="235"/>
    <x v="15"/>
    <x v="41"/>
    <x v="3"/>
    <n v="13036"/>
  </r>
  <r>
    <n v="9200"/>
    <n v="12001"/>
    <s v="PERSONAL"/>
    <x v="235"/>
    <x v="15"/>
    <x v="41"/>
    <x v="2"/>
    <n v="13036"/>
  </r>
  <r>
    <n v="9200"/>
    <n v="12001"/>
    <s v="PERSONAL"/>
    <x v="235"/>
    <x v="15"/>
    <x v="41"/>
    <x v="0"/>
    <n v="13036"/>
  </r>
  <r>
    <n v="9200"/>
    <n v="12003"/>
    <s v="PERSONAL"/>
    <x v="236"/>
    <x v="15"/>
    <x v="41"/>
    <x v="1"/>
    <n v="9984"/>
  </r>
  <r>
    <n v="9200"/>
    <n v="12003"/>
    <s v="PERSONAL"/>
    <x v="236"/>
    <x v="15"/>
    <x v="41"/>
    <x v="3"/>
    <n v="9984"/>
  </r>
  <r>
    <n v="9200"/>
    <n v="12003"/>
    <s v="PERSONAL"/>
    <x v="236"/>
    <x v="15"/>
    <x v="41"/>
    <x v="2"/>
    <n v="13824"/>
  </r>
  <r>
    <n v="9200"/>
    <n v="12003"/>
    <s v="PERSONAL"/>
    <x v="236"/>
    <x v="15"/>
    <x v="41"/>
    <x v="0"/>
    <n v="9984"/>
  </r>
  <r>
    <n v="9200"/>
    <n v="12006"/>
    <s v="PERSONAL"/>
    <x v="237"/>
    <x v="15"/>
    <x v="41"/>
    <x v="1"/>
    <n v="18791"/>
  </r>
  <r>
    <n v="9200"/>
    <n v="12006"/>
    <s v="PERSONAL"/>
    <x v="237"/>
    <x v="15"/>
    <x v="41"/>
    <x v="3"/>
    <n v="18791"/>
  </r>
  <r>
    <n v="9200"/>
    <n v="12006"/>
    <s v="PERSONAL"/>
    <x v="237"/>
    <x v="15"/>
    <x v="41"/>
    <x v="2"/>
    <n v="17008"/>
  </r>
  <r>
    <n v="9200"/>
    <n v="12006"/>
    <s v="PERSONAL"/>
    <x v="237"/>
    <x v="15"/>
    <x v="41"/>
    <x v="0"/>
    <n v="18791"/>
  </r>
  <r>
    <n v="9200"/>
    <n v="12100"/>
    <s v="PERSONAL"/>
    <x v="238"/>
    <x v="15"/>
    <x v="41"/>
    <x v="1"/>
    <n v="26087"/>
  </r>
  <r>
    <n v="9200"/>
    <n v="12100"/>
    <s v="PERSONAL"/>
    <x v="238"/>
    <x v="15"/>
    <x v="41"/>
    <x v="3"/>
    <n v="26087"/>
  </r>
  <r>
    <n v="9200"/>
    <n v="12100"/>
    <s v="PERSONAL"/>
    <x v="238"/>
    <x v="15"/>
    <x v="41"/>
    <x v="2"/>
    <n v="23562"/>
  </r>
  <r>
    <n v="9200"/>
    <n v="12100"/>
    <s v="PERSONAL"/>
    <x v="238"/>
    <x v="15"/>
    <x v="41"/>
    <x v="0"/>
    <n v="26087"/>
  </r>
  <r>
    <n v="9200"/>
    <n v="12101"/>
    <s v="PERSONAL"/>
    <x v="239"/>
    <x v="15"/>
    <x v="41"/>
    <x v="1"/>
    <n v="96862"/>
  </r>
  <r>
    <n v="9200"/>
    <n v="12101"/>
    <s v="PERSONAL"/>
    <x v="239"/>
    <x v="15"/>
    <x v="41"/>
    <x v="3"/>
    <n v="96862"/>
  </r>
  <r>
    <n v="9200"/>
    <n v="12101"/>
    <s v="PERSONAL"/>
    <x v="239"/>
    <x v="15"/>
    <x v="41"/>
    <x v="2"/>
    <n v="80854"/>
  </r>
  <r>
    <n v="9200"/>
    <n v="12101"/>
    <s v="PERSONAL"/>
    <x v="239"/>
    <x v="15"/>
    <x v="41"/>
    <x v="0"/>
    <n v="96862"/>
  </r>
  <r>
    <n v="9200"/>
    <n v="12103"/>
    <s v="PERSONAL"/>
    <x v="240"/>
    <x v="15"/>
    <x v="41"/>
    <x v="1"/>
    <n v="10123"/>
  </r>
  <r>
    <n v="9200"/>
    <n v="12103"/>
    <s v="PERSONAL"/>
    <x v="240"/>
    <x v="15"/>
    <x v="41"/>
    <x v="3"/>
    <n v="10123"/>
  </r>
  <r>
    <n v="9200"/>
    <n v="12103"/>
    <s v="PERSONAL"/>
    <x v="240"/>
    <x v="15"/>
    <x v="41"/>
    <x v="2"/>
    <n v="10123"/>
  </r>
  <r>
    <n v="9200"/>
    <n v="12103"/>
    <s v="PERSONAL"/>
    <x v="240"/>
    <x v="15"/>
    <x v="41"/>
    <x v="0"/>
    <n v="10123"/>
  </r>
  <r>
    <n v="9200"/>
    <n v="13000"/>
    <s v="PERSONAL"/>
    <x v="241"/>
    <x v="15"/>
    <x v="41"/>
    <x v="1"/>
    <n v="176841"/>
  </r>
  <r>
    <n v="9200"/>
    <n v="13000"/>
    <s v="PERSONAL"/>
    <x v="241"/>
    <x v="15"/>
    <x v="41"/>
    <x v="3"/>
    <n v="176841"/>
  </r>
  <r>
    <n v="9200"/>
    <n v="13000"/>
    <s v="PERSONAL"/>
    <x v="241"/>
    <x v="15"/>
    <x v="41"/>
    <x v="2"/>
    <n v="176632"/>
  </r>
  <r>
    <n v="9200"/>
    <n v="13000"/>
    <s v="PERSONAL"/>
    <x v="241"/>
    <x v="15"/>
    <x v="41"/>
    <x v="0"/>
    <n v="176841"/>
  </r>
  <r>
    <n v="9200"/>
    <n v="13002"/>
    <s v="PERSONAL"/>
    <x v="242"/>
    <x v="15"/>
    <x v="41"/>
    <x v="1"/>
    <n v="57016"/>
  </r>
  <r>
    <n v="9200"/>
    <n v="13002"/>
    <s v="PERSONAL"/>
    <x v="243"/>
    <x v="15"/>
    <x v="41"/>
    <x v="3"/>
    <n v="19000"/>
  </r>
  <r>
    <n v="9200"/>
    <n v="13002"/>
    <s v="PERSONAL"/>
    <x v="243"/>
    <x v="15"/>
    <x v="41"/>
    <x v="2"/>
    <n v="15000"/>
  </r>
  <r>
    <n v="9200"/>
    <n v="13002"/>
    <s v="PERSONAL"/>
    <x v="242"/>
    <x v="15"/>
    <x v="41"/>
    <x v="0"/>
    <n v="57016"/>
  </r>
  <r>
    <n v="9200"/>
    <n v="13100"/>
    <s v="PERSONAL"/>
    <x v="244"/>
    <x v="15"/>
    <x v="41"/>
    <x v="1"/>
    <n v="70500"/>
  </r>
  <r>
    <n v="9200"/>
    <n v="13100"/>
    <s v="PERSONAL"/>
    <x v="244"/>
    <x v="15"/>
    <x v="41"/>
    <x v="3"/>
    <n v="61680"/>
  </r>
  <r>
    <n v="9200"/>
    <n v="13100"/>
    <s v="PERSONAL"/>
    <x v="244"/>
    <x v="15"/>
    <x v="41"/>
    <x v="2"/>
    <n v="21463"/>
  </r>
  <r>
    <n v="9200"/>
    <n v="13100"/>
    <s v="PERSONAL"/>
    <x v="244"/>
    <x v="15"/>
    <x v="41"/>
    <x v="0"/>
    <n v="70500"/>
  </r>
  <r>
    <n v="9200"/>
    <n v="14301"/>
    <s v="PERSONAL"/>
    <x v="245"/>
    <x v="15"/>
    <x v="41"/>
    <x v="1"/>
    <n v="8500"/>
  </r>
  <r>
    <n v="9200"/>
    <n v="14301"/>
    <s v="PERSONAL"/>
    <x v="245"/>
    <x v="15"/>
    <x v="41"/>
    <x v="2"/>
    <n v="21000"/>
  </r>
  <r>
    <n v="9200"/>
    <n v="14301"/>
    <s v="PERSONAL"/>
    <x v="245"/>
    <x v="15"/>
    <x v="41"/>
    <x v="3"/>
    <n v="27923"/>
  </r>
  <r>
    <n v="9200"/>
    <n v="14301"/>
    <s v="PERSONAL"/>
    <x v="245"/>
    <x v="15"/>
    <x v="41"/>
    <x v="0"/>
    <n v="8500"/>
  </r>
  <r>
    <n v="9200"/>
    <n v="15100"/>
    <s v="PERSONAL"/>
    <x v="246"/>
    <x v="15"/>
    <x v="41"/>
    <x v="1"/>
    <n v="11300"/>
  </r>
  <r>
    <n v="9200"/>
    <n v="15100"/>
    <s v="PERSONAL"/>
    <x v="246"/>
    <x v="15"/>
    <x v="41"/>
    <x v="3"/>
    <n v="11300"/>
  </r>
  <r>
    <n v="9200"/>
    <n v="15100"/>
    <s v="PERSONAL"/>
    <x v="246"/>
    <x v="15"/>
    <x v="41"/>
    <x v="2"/>
    <n v="6400"/>
  </r>
  <r>
    <n v="9200"/>
    <n v="15100"/>
    <s v="PERSONAL"/>
    <x v="246"/>
    <x v="15"/>
    <x v="41"/>
    <x v="0"/>
    <n v="11300"/>
  </r>
  <r>
    <n v="9200"/>
    <n v="16000"/>
    <s v="PERSONAL"/>
    <x v="247"/>
    <x v="15"/>
    <x v="41"/>
    <x v="1"/>
    <n v="138331"/>
  </r>
  <r>
    <n v="9200"/>
    <n v="16000"/>
    <s v="PERSONAL"/>
    <x v="247"/>
    <x v="15"/>
    <x v="41"/>
    <x v="2"/>
    <n v="112605"/>
  </r>
  <r>
    <n v="9200"/>
    <n v="16000"/>
    <s v="PERSONAL"/>
    <x v="247"/>
    <x v="15"/>
    <x v="41"/>
    <x v="3"/>
    <n v="123032"/>
  </r>
  <r>
    <n v="9200"/>
    <n v="16000"/>
    <s v="PERSONAL"/>
    <x v="247"/>
    <x v="15"/>
    <x v="41"/>
    <x v="0"/>
    <n v="138331"/>
  </r>
  <r>
    <n v="9200"/>
    <n v="16200"/>
    <s v="PERSONAL"/>
    <x v="248"/>
    <x v="15"/>
    <x v="41"/>
    <x v="3"/>
    <n v="2000"/>
  </r>
  <r>
    <n v="9200"/>
    <n v="16200"/>
    <s v="PERSONAL"/>
    <x v="248"/>
    <x v="15"/>
    <x v="41"/>
    <x v="2"/>
    <n v="2000"/>
  </r>
  <r>
    <n v="9200"/>
    <n v="16200"/>
    <s v="PERSONAL"/>
    <x v="248"/>
    <x v="15"/>
    <x v="41"/>
    <x v="0"/>
    <n v="2000"/>
  </r>
  <r>
    <n v="9200"/>
    <n v="16200"/>
    <s v="PERSONAL"/>
    <x v="248"/>
    <x v="15"/>
    <x v="41"/>
    <x v="1"/>
    <n v="2000"/>
  </r>
  <r>
    <n v="9200"/>
    <n v="16204"/>
    <s v="PERSONAL"/>
    <x v="249"/>
    <x v="15"/>
    <x v="41"/>
    <x v="1"/>
    <n v="10000"/>
  </r>
  <r>
    <n v="9200"/>
    <n v="16204"/>
    <s v="PERSONAL"/>
    <x v="249"/>
    <x v="15"/>
    <x v="41"/>
    <x v="3"/>
    <n v="10000"/>
  </r>
  <r>
    <n v="9200"/>
    <n v="16204"/>
    <s v="PERSONAL"/>
    <x v="249"/>
    <x v="15"/>
    <x v="41"/>
    <x v="2"/>
    <n v="10000"/>
  </r>
  <r>
    <n v="9200"/>
    <n v="16204"/>
    <s v="PERSONAL"/>
    <x v="249"/>
    <x v="15"/>
    <x v="41"/>
    <x v="0"/>
    <n v="10000"/>
  </r>
  <r>
    <n v="9200"/>
    <n v="16205"/>
    <s v="PERSONAL"/>
    <x v="250"/>
    <x v="15"/>
    <x v="41"/>
    <x v="3"/>
    <n v="13488"/>
  </r>
  <r>
    <n v="9200"/>
    <n v="16205"/>
    <s v="PERSONAL"/>
    <x v="250"/>
    <x v="15"/>
    <x v="41"/>
    <x v="2"/>
    <n v="12588"/>
  </r>
  <r>
    <n v="9200"/>
    <n v="16205"/>
    <s v="PERSONAL"/>
    <x v="250"/>
    <x v="15"/>
    <x v="41"/>
    <x v="0"/>
    <n v="0"/>
  </r>
  <r>
    <n v="9200"/>
    <n v="16205"/>
    <s v="PERSONAL"/>
    <x v="250"/>
    <x v="15"/>
    <x v="41"/>
    <x v="1"/>
    <n v="0"/>
  </r>
  <r>
    <n v="9200"/>
    <n v="20200"/>
    <s v="BENS CORRENTS I DE SERVEIS"/>
    <x v="251"/>
    <x v="15"/>
    <x v="41"/>
    <x v="1"/>
    <n v="34200"/>
  </r>
  <r>
    <n v="9200"/>
    <n v="20200"/>
    <s v="BENS CORRENTS I DE SERVEIS"/>
    <x v="251"/>
    <x v="15"/>
    <x v="41"/>
    <x v="3"/>
    <n v="21000"/>
  </r>
  <r>
    <n v="9200"/>
    <n v="20200"/>
    <s v="BENS CORRENTS I DE SERVEIS"/>
    <x v="251"/>
    <x v="15"/>
    <x v="41"/>
    <x v="2"/>
    <n v="12800"/>
  </r>
  <r>
    <n v="9200"/>
    <n v="20200"/>
    <s v="BENS CORRENTS I DE SERVEIS"/>
    <x v="251"/>
    <x v="15"/>
    <x v="41"/>
    <x v="0"/>
    <n v="34200"/>
  </r>
  <r>
    <n v="9200"/>
    <n v="20600"/>
    <s v="BENS CORRENTS I DE SERVEIS"/>
    <x v="252"/>
    <x v="15"/>
    <x v="41"/>
    <x v="1"/>
    <n v="42807"/>
  </r>
  <r>
    <n v="9200"/>
    <n v="20600"/>
    <s v="BENS CORRENTS I DE SERVEIS"/>
    <x v="252"/>
    <x v="15"/>
    <x v="41"/>
    <x v="3"/>
    <n v="42807"/>
  </r>
  <r>
    <n v="9200"/>
    <n v="20600"/>
    <s v="BENS CORRENTS I DE SERVEIS"/>
    <x v="252"/>
    <x v="15"/>
    <x v="41"/>
    <x v="2"/>
    <n v="32198"/>
  </r>
  <r>
    <n v="9200"/>
    <n v="20600"/>
    <s v="BENS CORRENTS I DE SERVEIS"/>
    <x v="252"/>
    <x v="15"/>
    <x v="41"/>
    <x v="0"/>
    <n v="42807"/>
  </r>
  <r>
    <n v="9200"/>
    <n v="21200"/>
    <s v="BENS CORRENTS I DE SERVEIS"/>
    <x v="253"/>
    <x v="15"/>
    <x v="41"/>
    <x v="3"/>
    <n v="4000"/>
  </r>
  <r>
    <n v="9200"/>
    <n v="21200"/>
    <s v="BENS CORRENTS I DE SERVEIS"/>
    <x v="253"/>
    <x v="15"/>
    <x v="41"/>
    <x v="2"/>
    <n v="4000"/>
  </r>
  <r>
    <n v="9200"/>
    <n v="21200"/>
    <s v="BENS CORRENTS I DE SERVEIS"/>
    <x v="253"/>
    <x v="15"/>
    <x v="41"/>
    <x v="0"/>
    <n v="4000"/>
  </r>
  <r>
    <n v="9200"/>
    <n v="21200"/>
    <s v="BENS CORRENTS I DE SERVEIS"/>
    <x v="253"/>
    <x v="15"/>
    <x v="41"/>
    <x v="1"/>
    <n v="4000"/>
  </r>
  <r>
    <n v="9200"/>
    <n v="22000"/>
    <s v="BENS CORRENTS I DE SERVEIS"/>
    <x v="254"/>
    <x v="15"/>
    <x v="41"/>
    <x v="1"/>
    <n v="25300"/>
  </r>
  <r>
    <n v="9200"/>
    <n v="22000"/>
    <s v="BENS CORRENTS I DE SERVEIS"/>
    <x v="254"/>
    <x v="15"/>
    <x v="41"/>
    <x v="3"/>
    <n v="22800"/>
  </r>
  <r>
    <n v="9200"/>
    <n v="22000"/>
    <s v="BENS CORRENTS I DE SERVEIS"/>
    <x v="254"/>
    <x v="15"/>
    <x v="41"/>
    <x v="2"/>
    <n v="21700"/>
  </r>
  <r>
    <n v="9200"/>
    <n v="22000"/>
    <s v="BENS CORRENTS I DE SERVEIS"/>
    <x v="254"/>
    <x v="15"/>
    <x v="41"/>
    <x v="0"/>
    <n v="24000"/>
  </r>
  <r>
    <n v="9200"/>
    <n v="22002"/>
    <s v="BENS CORRENTS I DE SERVEIS"/>
    <x v="255"/>
    <x v="15"/>
    <x v="41"/>
    <x v="3"/>
    <n v="4900"/>
  </r>
  <r>
    <n v="9200"/>
    <n v="22002"/>
    <s v="BENS CORRENTS I DE SERVEIS"/>
    <x v="255"/>
    <x v="15"/>
    <x v="41"/>
    <x v="2"/>
    <n v="4900"/>
  </r>
  <r>
    <n v="9200"/>
    <n v="22002"/>
    <s v="BENS CORRENTS I DE SERVEIS"/>
    <x v="255"/>
    <x v="15"/>
    <x v="41"/>
    <x v="0"/>
    <n v="3000"/>
  </r>
  <r>
    <n v="9200"/>
    <n v="22002"/>
    <s v="BENS CORRENTS I DE SERVEIS"/>
    <x v="255"/>
    <x v="15"/>
    <x v="41"/>
    <x v="1"/>
    <n v="4900"/>
  </r>
  <r>
    <n v="9200"/>
    <n v="22100"/>
    <s v="BENS CORRENTS I DE SERVEIS"/>
    <x v="256"/>
    <x v="15"/>
    <x v="41"/>
    <x v="1"/>
    <n v="20000"/>
  </r>
  <r>
    <n v="9200"/>
    <n v="22100"/>
    <s v="BENS CORRENTS I DE SERVEIS"/>
    <x v="256"/>
    <x v="15"/>
    <x v="41"/>
    <x v="3"/>
    <n v="20000"/>
  </r>
  <r>
    <n v="9200"/>
    <n v="22100"/>
    <s v="BENS CORRENTS I DE SERVEIS"/>
    <x v="256"/>
    <x v="15"/>
    <x v="41"/>
    <x v="2"/>
    <n v="17000"/>
  </r>
  <r>
    <n v="9200"/>
    <n v="22100"/>
    <s v="BENS CORRENTS I DE SERVEIS"/>
    <x v="256"/>
    <x v="15"/>
    <x v="41"/>
    <x v="0"/>
    <n v="17500"/>
  </r>
  <r>
    <n v="9200"/>
    <n v="22102"/>
    <s v="BENS CORRENTS I DE SERVEIS"/>
    <x v="257"/>
    <x v="15"/>
    <x v="41"/>
    <x v="3"/>
    <n v="10000"/>
  </r>
  <r>
    <n v="9200"/>
    <n v="22102"/>
    <s v="BENS CORRENTS I DE SERVEIS"/>
    <x v="257"/>
    <x v="15"/>
    <x v="41"/>
    <x v="2"/>
    <n v="11000"/>
  </r>
  <r>
    <n v="9200"/>
    <n v="22102"/>
    <s v="BENS CORRENTS I DE SERVEIS"/>
    <x v="257"/>
    <x v="15"/>
    <x v="41"/>
    <x v="1"/>
    <n v="10000"/>
  </r>
  <r>
    <n v="9200"/>
    <n v="22102"/>
    <s v="BENS CORRENTS I DE SERVEIS"/>
    <x v="257"/>
    <x v="15"/>
    <x v="41"/>
    <x v="0"/>
    <n v="6000"/>
  </r>
  <r>
    <n v="9200"/>
    <n v="22199"/>
    <s v="BENS CORRENTS I DE SERVEIS"/>
    <x v="258"/>
    <x v="15"/>
    <x v="41"/>
    <x v="3"/>
    <n v="4000"/>
  </r>
  <r>
    <n v="9200"/>
    <n v="22199"/>
    <s v="BENS CORRENTS I DE SERVEIS"/>
    <x v="258"/>
    <x v="15"/>
    <x v="41"/>
    <x v="2"/>
    <n v="4000"/>
  </r>
  <r>
    <n v="9200"/>
    <n v="22199"/>
    <s v="BENS CORRENTS I DE SERVEIS"/>
    <x v="258"/>
    <x v="15"/>
    <x v="41"/>
    <x v="0"/>
    <n v="3200"/>
  </r>
  <r>
    <n v="9200"/>
    <n v="22199"/>
    <s v="BENS CORRENTS I DE SERVEIS"/>
    <x v="258"/>
    <x v="15"/>
    <x v="41"/>
    <x v="1"/>
    <n v="4000"/>
  </r>
  <r>
    <n v="9200"/>
    <n v="22200"/>
    <s v="BENS CORRENTS I DE SERVEIS"/>
    <x v="259"/>
    <x v="15"/>
    <x v="41"/>
    <x v="1"/>
    <n v="40400"/>
  </r>
  <r>
    <n v="9200"/>
    <n v="22200"/>
    <s v="BENS CORRENTS I DE SERVEIS"/>
    <x v="259"/>
    <x v="15"/>
    <x v="41"/>
    <x v="3"/>
    <n v="37304"/>
  </r>
  <r>
    <n v="9200"/>
    <n v="22200"/>
    <s v="BENS CORRENTS I DE SERVEIS"/>
    <x v="259"/>
    <x v="15"/>
    <x v="41"/>
    <x v="2"/>
    <n v="35036"/>
  </r>
  <r>
    <n v="9200"/>
    <n v="22200"/>
    <s v="BENS CORRENTS I DE SERVEIS"/>
    <x v="259"/>
    <x v="15"/>
    <x v="41"/>
    <x v="0"/>
    <n v="40400"/>
  </r>
  <r>
    <n v="9200"/>
    <n v="22201"/>
    <s v="BENS CORRENTS I DE SERVEIS"/>
    <x v="260"/>
    <x v="15"/>
    <x v="41"/>
    <x v="3"/>
    <n v="4500"/>
  </r>
  <r>
    <n v="9200"/>
    <n v="22201"/>
    <s v="BENS CORRENTS I DE SERVEIS"/>
    <x v="260"/>
    <x v="15"/>
    <x v="41"/>
    <x v="2"/>
    <n v="4000"/>
  </r>
  <r>
    <n v="9200"/>
    <n v="22201"/>
    <s v="BENS CORRENTS I DE SERVEIS"/>
    <x v="260"/>
    <x v="15"/>
    <x v="41"/>
    <x v="0"/>
    <n v="4500"/>
  </r>
  <r>
    <n v="9200"/>
    <n v="22201"/>
    <s v="BENS CORRENTS I DE SERVEIS"/>
    <x v="260"/>
    <x v="15"/>
    <x v="41"/>
    <x v="1"/>
    <n v="4500"/>
  </r>
  <r>
    <n v="9200"/>
    <n v="22301"/>
    <s v="BENS CORRENTS I DE SERVEIS"/>
    <x v="261"/>
    <x v="15"/>
    <x v="41"/>
    <x v="3"/>
    <n v="2500"/>
  </r>
  <r>
    <n v="9200"/>
    <n v="22301"/>
    <s v="BENS CORRENTS I DE SERVEIS"/>
    <x v="261"/>
    <x v="15"/>
    <x v="41"/>
    <x v="2"/>
    <n v="2000"/>
  </r>
  <r>
    <n v="9200"/>
    <n v="22301"/>
    <s v="BENS CORRENTS I DE SERVEIS"/>
    <x v="261"/>
    <x v="15"/>
    <x v="41"/>
    <x v="0"/>
    <n v="3000"/>
  </r>
  <r>
    <n v="9200"/>
    <n v="22301"/>
    <s v="BENS CORRENTS I DE SERVEIS"/>
    <x v="261"/>
    <x v="15"/>
    <x v="41"/>
    <x v="1"/>
    <n v="3000"/>
  </r>
  <r>
    <n v="9200"/>
    <n v="22400"/>
    <s v="BENS CORRENTS I DE SERVEIS"/>
    <x v="262"/>
    <x v="15"/>
    <x v="41"/>
    <x v="1"/>
    <n v="25700"/>
  </r>
  <r>
    <n v="9200"/>
    <n v="22400"/>
    <s v="BENS CORRENTS I DE SERVEIS"/>
    <x v="262"/>
    <x v="15"/>
    <x v="41"/>
    <x v="3"/>
    <n v="9125"/>
  </r>
  <r>
    <n v="9200"/>
    <n v="22400"/>
    <s v="BENS CORRENTS I DE SERVEIS"/>
    <x v="262"/>
    <x v="15"/>
    <x v="41"/>
    <x v="2"/>
    <n v="8850"/>
  </r>
  <r>
    <n v="9200"/>
    <n v="22400"/>
    <s v="BENS CORRENTS I DE SERVEIS"/>
    <x v="262"/>
    <x v="15"/>
    <x v="41"/>
    <x v="0"/>
    <n v="25700"/>
  </r>
  <r>
    <n v="9200"/>
    <n v="22603"/>
    <s v="BENS CORRENTS I DE SERVEIS"/>
    <x v="263"/>
    <x v="15"/>
    <x v="41"/>
    <x v="1"/>
    <n v="17225"/>
  </r>
  <r>
    <n v="9200"/>
    <n v="22603"/>
    <s v="BENS CORRENTS I DE SERVEIS"/>
    <x v="263"/>
    <x v="15"/>
    <x v="41"/>
    <x v="3"/>
    <n v="17225"/>
  </r>
  <r>
    <n v="9200"/>
    <n v="22603"/>
    <s v="BENS CORRENTS I DE SERVEIS"/>
    <x v="263"/>
    <x v="15"/>
    <x v="41"/>
    <x v="2"/>
    <n v="21280"/>
  </r>
  <r>
    <n v="9200"/>
    <n v="22603"/>
    <s v="BENS CORRENTS I DE SERVEIS"/>
    <x v="263"/>
    <x v="15"/>
    <x v="41"/>
    <x v="0"/>
    <n v="17225"/>
  </r>
  <r>
    <n v="9200"/>
    <n v="22604"/>
    <s v="BENS CORRENTS I DE SERVEIS"/>
    <x v="264"/>
    <x v="15"/>
    <x v="41"/>
    <x v="1"/>
    <n v="16600"/>
  </r>
  <r>
    <n v="9200"/>
    <n v="22604"/>
    <s v="BENS CORRENTS I DE SERVEIS"/>
    <x v="264"/>
    <x v="15"/>
    <x v="41"/>
    <x v="3"/>
    <n v="17800"/>
  </r>
  <r>
    <n v="9200"/>
    <n v="22604"/>
    <s v="BENS CORRENTS I DE SERVEIS"/>
    <x v="264"/>
    <x v="15"/>
    <x v="41"/>
    <x v="2"/>
    <n v="15000"/>
  </r>
  <r>
    <n v="9200"/>
    <n v="22604"/>
    <s v="BENS CORRENTS I DE SERVEIS"/>
    <x v="264"/>
    <x v="15"/>
    <x v="41"/>
    <x v="0"/>
    <n v="16600"/>
  </r>
  <r>
    <n v="9200"/>
    <n v="22706"/>
    <s v="BENS CORRENTS I DE SERVEIS"/>
    <x v="265"/>
    <x v="15"/>
    <x v="41"/>
    <x v="1"/>
    <n v="103833"/>
  </r>
  <r>
    <n v="9200"/>
    <n v="22706"/>
    <s v="BENS CORRENTS I DE SERVEIS"/>
    <x v="265"/>
    <x v="15"/>
    <x v="41"/>
    <x v="3"/>
    <n v="93600"/>
  </r>
  <r>
    <n v="9200"/>
    <n v="22706"/>
    <s v="BENS CORRENTS I DE SERVEIS"/>
    <x v="265"/>
    <x v="15"/>
    <x v="41"/>
    <x v="2"/>
    <n v="97365"/>
  </r>
  <r>
    <n v="9200"/>
    <n v="22706"/>
    <s v="BENS CORRENTS I DE SERVEIS"/>
    <x v="265"/>
    <x v="15"/>
    <x v="41"/>
    <x v="0"/>
    <n v="83030"/>
  </r>
  <r>
    <n v="9200"/>
    <n v="23100"/>
    <s v="BENS CORRENTS I DE SERVEIS"/>
    <x v="266"/>
    <x v="15"/>
    <x v="41"/>
    <x v="3"/>
    <n v="4000"/>
  </r>
  <r>
    <n v="9200"/>
    <n v="23100"/>
    <s v="BENS CORRENTS I DE SERVEIS"/>
    <x v="266"/>
    <x v="15"/>
    <x v="41"/>
    <x v="2"/>
    <n v="4000"/>
  </r>
  <r>
    <n v="9200"/>
    <n v="23100"/>
    <s v="BENS CORRENTS I DE SERVEIS"/>
    <x v="266"/>
    <x v="15"/>
    <x v="41"/>
    <x v="1"/>
    <n v="5000"/>
  </r>
  <r>
    <n v="9200"/>
    <n v="23100"/>
    <s v="BENS CORRENTS I DE SERVEIS"/>
    <x v="266"/>
    <x v="15"/>
    <x v="41"/>
    <x v="0"/>
    <n v="4000"/>
  </r>
  <r>
    <n v="9200"/>
    <n v="23300"/>
    <s v="BENS CORRENTS I DE SERVEIS"/>
    <x v="267"/>
    <x v="15"/>
    <x v="41"/>
    <x v="3"/>
    <n v="700"/>
  </r>
  <r>
    <n v="9200"/>
    <n v="23300"/>
    <s v="BENS CORRENTS I DE SERVEIS"/>
    <x v="267"/>
    <x v="15"/>
    <x v="41"/>
    <x v="2"/>
    <n v="250"/>
  </r>
  <r>
    <n v="9200"/>
    <n v="23300"/>
    <s v="BENS CORRENTS I DE SERVEIS"/>
    <x v="267"/>
    <x v="15"/>
    <x v="41"/>
    <x v="0"/>
    <n v="1000"/>
  </r>
  <r>
    <n v="9200"/>
    <n v="23300"/>
    <s v="BENS CORRENTS I DE SERVEIS"/>
    <x v="267"/>
    <x v="15"/>
    <x v="41"/>
    <x v="1"/>
    <n v="1000"/>
  </r>
  <r>
    <n v="9200"/>
    <n v="46100"/>
    <s v="TRANSFERÈNCIES CORRENTS"/>
    <x v="268"/>
    <x v="15"/>
    <x v="41"/>
    <x v="1"/>
    <n v="25501"/>
  </r>
  <r>
    <n v="9200"/>
    <n v="46100"/>
    <s v="TRANSFERÈNCIES CORRENTS"/>
    <x v="268"/>
    <x v="15"/>
    <x v="41"/>
    <x v="2"/>
    <n v="23700"/>
  </r>
  <r>
    <n v="9200"/>
    <n v="46100"/>
    <s v="TRANSFERÈNCIES CORRENTS"/>
    <x v="268"/>
    <x v="15"/>
    <x v="41"/>
    <x v="3"/>
    <n v="24520"/>
  </r>
  <r>
    <n v="9200"/>
    <n v="46100"/>
    <s v="TRANSFERÈNCIES CORRENTS"/>
    <x v="268"/>
    <x v="15"/>
    <x v="41"/>
    <x v="0"/>
    <n v="25501"/>
  </r>
  <r>
    <n v="9200"/>
    <n v="46600"/>
    <s v="TRANSFERÈNCIES CORRENTS"/>
    <x v="269"/>
    <x v="15"/>
    <x v="41"/>
    <x v="2"/>
    <n v="4750"/>
  </r>
  <r>
    <n v="9200"/>
    <n v="46600"/>
    <s v="TRANSFERÈNCIES CORRENTS"/>
    <x v="269"/>
    <x v="15"/>
    <x v="41"/>
    <x v="3"/>
    <n v="5050"/>
  </r>
  <r>
    <n v="9200"/>
    <n v="46600"/>
    <s v="TRANSFERÈNCIES CORRENTS"/>
    <x v="269"/>
    <x v="15"/>
    <x v="41"/>
    <x v="1"/>
    <n v="5050"/>
  </r>
  <r>
    <n v="9200"/>
    <n v="46600"/>
    <s v="TRANSFERÈNCIES CORRENTS"/>
    <x v="269"/>
    <x v="15"/>
    <x v="41"/>
    <x v="0"/>
    <n v="4550"/>
  </r>
  <r>
    <n v="9200"/>
    <n v="62500"/>
    <s v="INVERSIONS"/>
    <x v="270"/>
    <x v="15"/>
    <x v="41"/>
    <x v="2"/>
    <n v="11000"/>
  </r>
  <r>
    <n v="9200"/>
    <n v="62500"/>
    <s v="INVERSIONS"/>
    <x v="270"/>
    <x v="15"/>
    <x v="41"/>
    <x v="3"/>
    <n v="15000"/>
  </r>
  <r>
    <n v="9200"/>
    <n v="83000"/>
    <s v="ACTIUS FINANCERS"/>
    <x v="271"/>
    <x v="15"/>
    <x v="41"/>
    <x v="3"/>
    <n v="15000"/>
  </r>
  <r>
    <n v="9200"/>
    <n v="83000"/>
    <s v="ACTIUS FINANCERS"/>
    <x v="271"/>
    <x v="15"/>
    <x v="41"/>
    <x v="2"/>
    <n v="15000"/>
  </r>
  <r>
    <n v="9200"/>
    <n v="83000"/>
    <s v="ACTIUS FINANCERS"/>
    <x v="271"/>
    <x v="15"/>
    <x v="41"/>
    <x v="1"/>
    <n v="15000"/>
  </r>
  <r>
    <n v="9200"/>
    <n v="83000"/>
    <s v="ACTIUS FINANCERS"/>
    <x v="271"/>
    <x v="15"/>
    <x v="41"/>
    <x v="0"/>
    <n v="15000"/>
  </r>
  <r>
    <n v="9201"/>
    <n v="16205"/>
    <s v="PERSONAL"/>
    <x v="272"/>
    <x v="15"/>
    <x v="41"/>
    <x v="3"/>
    <n v="1940"/>
  </r>
  <r>
    <n v="9201"/>
    <n v="16205"/>
    <s v="PERSONAL"/>
    <x v="272"/>
    <x v="15"/>
    <x v="41"/>
    <x v="2"/>
    <n v="1745"/>
  </r>
  <r>
    <n v="9201"/>
    <n v="16205"/>
    <s v="PERSONAL"/>
    <x v="272"/>
    <x v="15"/>
    <x v="41"/>
    <x v="0"/>
    <n v="0"/>
  </r>
  <r>
    <n v="9201"/>
    <n v="16205"/>
    <s v="PERSONAL"/>
    <x v="272"/>
    <x v="15"/>
    <x v="41"/>
    <x v="1"/>
    <n v="0"/>
  </r>
  <r>
    <n v="9201"/>
    <n v="22700"/>
    <s v="BENS CORRENTS I DE SERVEIS"/>
    <x v="273"/>
    <x v="15"/>
    <x v="41"/>
    <x v="3"/>
    <n v="35752"/>
  </r>
  <r>
    <n v="9201"/>
    <n v="22700"/>
    <s v="BENS CORRENTS I DE SERVEIS"/>
    <x v="273"/>
    <x v="15"/>
    <x v="41"/>
    <x v="2"/>
    <n v="15600"/>
  </r>
  <r>
    <n v="9201"/>
    <n v="22700"/>
    <s v="BENS CORRENTS I DE SERVEIS"/>
    <x v="273"/>
    <x v="15"/>
    <x v="41"/>
    <x v="1"/>
    <n v="39628"/>
  </r>
  <r>
    <n v="9201"/>
    <n v="22700"/>
    <s v="BENS CORRENTS I DE SERVEIS"/>
    <x v="273"/>
    <x v="15"/>
    <x v="41"/>
    <x v="0"/>
    <n v="30000"/>
  </r>
  <r>
    <n v="9201"/>
    <n v="46400"/>
    <s v="TRANSFERÈNCIES CORRENTS"/>
    <x v="274"/>
    <x v="15"/>
    <x v="41"/>
    <x v="2"/>
    <n v="5372"/>
  </r>
  <r>
    <n v="9201"/>
    <n v="46400"/>
    <s v="TRANSFERÈNCIES CORRENTS"/>
    <x v="274"/>
    <x v="15"/>
    <x v="41"/>
    <x v="3"/>
    <n v="0"/>
  </r>
  <r>
    <n v="9201"/>
    <n v="64100"/>
    <s v="INVERSIONS"/>
    <x v="275"/>
    <x v="15"/>
    <x v="41"/>
    <x v="2"/>
    <n v="20200"/>
  </r>
  <r>
    <n v="9240"/>
    <n v="22100"/>
    <s v="BENS CORRENTS I DE SERVEIS"/>
    <x v="276"/>
    <x v="15"/>
    <x v="42"/>
    <x v="3"/>
    <n v="4000"/>
  </r>
  <r>
    <n v="9240"/>
    <n v="22100"/>
    <s v="BENS CORRENTS I DE SERVEIS"/>
    <x v="276"/>
    <x v="15"/>
    <x v="42"/>
    <x v="2"/>
    <n v="4000"/>
  </r>
  <r>
    <n v="9240"/>
    <n v="22100"/>
    <s v="BENS CORRENTS I DE SERVEIS"/>
    <x v="276"/>
    <x v="15"/>
    <x v="42"/>
    <x v="0"/>
    <n v="2000"/>
  </r>
  <r>
    <n v="9240"/>
    <n v="22100"/>
    <s v="BENS CORRENTS I DE SERVEIS"/>
    <x v="276"/>
    <x v="15"/>
    <x v="42"/>
    <x v="1"/>
    <n v="4000"/>
  </r>
  <r>
    <n v="9240"/>
    <n v="22602"/>
    <s v="BENS CORRENTS I DE SERVEIS"/>
    <x v="277"/>
    <x v="15"/>
    <x v="42"/>
    <x v="3"/>
    <n v="34300"/>
  </r>
  <r>
    <n v="9240"/>
    <n v="22602"/>
    <s v="BENS CORRENTS I DE SERVEIS"/>
    <x v="277"/>
    <x v="15"/>
    <x v="42"/>
    <x v="2"/>
    <n v="43900"/>
  </r>
  <r>
    <n v="9240"/>
    <n v="22602"/>
    <s v="BENS CORRENTS I DE SERVEIS"/>
    <x v="277"/>
    <x v="15"/>
    <x v="42"/>
    <x v="1"/>
    <n v="46300"/>
  </r>
  <r>
    <n v="9240"/>
    <n v="22602"/>
    <s v="BENS CORRENTS I DE SERVEIS"/>
    <x v="277"/>
    <x v="15"/>
    <x v="42"/>
    <x v="0"/>
    <n v="34300"/>
  </r>
  <r>
    <n v="9240"/>
    <n v="22606"/>
    <s v="BENS CORRENTS I DE SERVEIS"/>
    <x v="278"/>
    <x v="15"/>
    <x v="42"/>
    <x v="3"/>
    <n v="21780"/>
  </r>
  <r>
    <n v="9240"/>
    <n v="22606"/>
    <s v="BENS CORRENTS I DE SERVEIS"/>
    <x v="278"/>
    <x v="15"/>
    <x v="42"/>
    <x v="2"/>
    <n v="21780"/>
  </r>
  <r>
    <n v="9240"/>
    <n v="22606"/>
    <s v="BENS CORRENTS I DE SERVEIS"/>
    <x v="278"/>
    <x v="15"/>
    <x v="42"/>
    <x v="1"/>
    <n v="6780"/>
  </r>
  <r>
    <n v="9240"/>
    <n v="22606"/>
    <s v="BENS CORRENTS I DE SERVEIS"/>
    <x v="278"/>
    <x v="15"/>
    <x v="42"/>
    <x v="0"/>
    <n v="6780"/>
  </r>
  <r>
    <n v="9320"/>
    <n v="22708"/>
    <s v="BENS CORRENTS I DE SERVEIS"/>
    <x v="279"/>
    <x v="16"/>
    <x v="43"/>
    <x v="1"/>
    <n v="154100"/>
  </r>
  <r>
    <n v="9320"/>
    <n v="22708"/>
    <s v="BENS CORRENTS I DE SERVEIS"/>
    <x v="279"/>
    <x v="16"/>
    <x v="43"/>
    <x v="3"/>
    <n v="154100"/>
  </r>
  <r>
    <n v="9320"/>
    <n v="22708"/>
    <s v="BENS CORRENTS I DE SERVEIS"/>
    <x v="279"/>
    <x v="16"/>
    <x v="43"/>
    <x v="2"/>
    <n v="148100"/>
  </r>
  <r>
    <n v="9320"/>
    <n v="22708"/>
    <s v="BENS CORRENTS I DE SERVEIS"/>
    <x v="279"/>
    <x v="16"/>
    <x v="43"/>
    <x v="0"/>
    <n v="154100"/>
  </r>
  <r>
    <n v="9340"/>
    <n v="35900"/>
    <s v="INTERESSOS"/>
    <x v="280"/>
    <x v="16"/>
    <x v="44"/>
    <x v="1"/>
    <n v="5000"/>
  </r>
  <r>
    <n v="9340"/>
    <n v="35900"/>
    <s v="INTERESSOS"/>
    <x v="280"/>
    <x v="16"/>
    <x v="44"/>
    <x v="3"/>
    <n v="5000"/>
  </r>
  <r>
    <n v="9340"/>
    <n v="35900"/>
    <s v="INTERESSOS"/>
    <x v="280"/>
    <x v="16"/>
    <x v="44"/>
    <x v="2"/>
    <n v="5000"/>
  </r>
  <r>
    <n v="9340"/>
    <n v="35900"/>
    <s v="INTERESSOS"/>
    <x v="280"/>
    <x v="16"/>
    <x v="44"/>
    <x v="0"/>
    <n v="5000"/>
  </r>
  <r>
    <n v="9420"/>
    <n v="46400"/>
    <s v="TRANSFERÈNCIES CORRENTS"/>
    <x v="281"/>
    <x v="17"/>
    <x v="45"/>
    <x v="1"/>
    <n v="311780"/>
  </r>
  <r>
    <n v="9420"/>
    <n v="46400"/>
    <s v="TRANSFERÈNCIES CORRENTS"/>
    <x v="281"/>
    <x v="17"/>
    <x v="45"/>
    <x v="2"/>
    <n v="218183"/>
  </r>
  <r>
    <n v="9420"/>
    <n v="46400"/>
    <s v="TRANSFERÈNCIES CORRENTS"/>
    <x v="281"/>
    <x v="17"/>
    <x v="45"/>
    <x v="3"/>
    <n v="181780"/>
  </r>
  <r>
    <n v="9420"/>
    <n v="46400"/>
    <s v="TRANSFERÈNCIES CORRENTS"/>
    <x v="281"/>
    <x v="17"/>
    <x v="45"/>
    <x v="0"/>
    <n v="311780"/>
  </r>
  <r>
    <n v="9420"/>
    <n v="76401"/>
    <s v="TRANSFERÈNCIES DE CAPITAL"/>
    <x v="282"/>
    <x v="17"/>
    <x v="45"/>
    <x v="1"/>
    <n v="19317"/>
  </r>
  <r>
    <n v="9420"/>
    <n v="76401"/>
    <s v="TRANSFERÈNCIES DE CAPITAL"/>
    <x v="282"/>
    <x v="17"/>
    <x v="45"/>
    <x v="2"/>
    <n v="19317"/>
  </r>
  <r>
    <n v="9420"/>
    <n v="76401"/>
    <s v="TRANSFERÈNCIES DE CAPITAL"/>
    <x v="282"/>
    <x v="17"/>
    <x v="45"/>
    <x v="3"/>
    <n v="19317"/>
  </r>
  <r>
    <n v="9420"/>
    <n v="76401"/>
    <s v="TRANSFERÈNCIES DE CAPITAL"/>
    <x v="282"/>
    <x v="17"/>
    <x v="45"/>
    <x v="0"/>
    <n v="19317"/>
  </r>
  <r>
    <n v="9421"/>
    <n v="46400"/>
    <s v="TRANSFERÈNCIES CORRENTS"/>
    <x v="283"/>
    <x v="17"/>
    <x v="45"/>
    <x v="1"/>
    <n v="138660"/>
  </r>
  <r>
    <n v="9421"/>
    <n v="46400"/>
    <s v="TRANSFERÈNCIES CORRENTS"/>
    <x v="283"/>
    <x v="17"/>
    <x v="45"/>
    <x v="2"/>
    <n v="134200"/>
  </r>
  <r>
    <n v="9421"/>
    <n v="46400"/>
    <s v="TRANSFERÈNCIES CORRENTS"/>
    <x v="283"/>
    <x v="17"/>
    <x v="45"/>
    <x v="3"/>
    <n v="138660"/>
  </r>
  <r>
    <n v="9421"/>
    <n v="46400"/>
    <s v="TRANSFERÈNCIES CORRENTS"/>
    <x v="283"/>
    <x v="17"/>
    <x v="45"/>
    <x v="0"/>
    <n v="138660"/>
  </r>
  <r>
    <m/>
    <m/>
    <m/>
    <x v="284"/>
    <x v="18"/>
    <x v="46"/>
    <x v="4"/>
    <n v="10521155.00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1" cacheId="220" applyNumberFormats="0" applyBorderFormats="0" applyFontFormats="0" applyPatternFormats="0" applyAlignmentFormats="0" applyWidthHeightFormats="1" dataCaption="Valores" grandTotalCaption="Total" updatedVersion="6" minRefreshableVersion="3" useAutoFormatting="1" colGrandTotals="0" itemPrintTitles="1" createdVersion="6" indent="0" outline="1" outlineData="1" multipleFieldFilters="0" rowHeaderCaption=" " colHeaderCaption="">
  <location ref="A3:E320" firstHeaderRow="1" firstDataRow="3" firstDataCol="1"/>
  <pivotFields count="8">
    <pivotField showAll="0"/>
    <pivotField showAll="0"/>
    <pivotField showAll="0"/>
    <pivotField axis="axisRow" showAll="0">
      <items count="303">
        <item x="133"/>
        <item x="200"/>
        <item x="253"/>
        <item x="63"/>
        <item x="242"/>
        <item x="240"/>
        <item x="238"/>
        <item x="239"/>
        <item x="235"/>
        <item x="236"/>
        <item x="234"/>
        <item x="237"/>
        <item x="241"/>
        <item x="84"/>
        <item x="85"/>
        <item x="82"/>
        <item x="83"/>
        <item x="120"/>
        <item m="1" x="301"/>
        <item x="121"/>
        <item x="280"/>
        <item x="13"/>
        <item x="26"/>
        <item x="258"/>
        <item x="6"/>
        <item x="243"/>
        <item x="101"/>
        <item x="99"/>
        <item x="221"/>
        <item x="229"/>
        <item x="100"/>
        <item x="282"/>
        <item m="1" x="293"/>
        <item x="281"/>
        <item x="269"/>
        <item x="274"/>
        <item x="283"/>
        <item x="250"/>
        <item x="272"/>
        <item x="20"/>
        <item x="107"/>
        <item x="267"/>
        <item x="230"/>
        <item x="147"/>
        <item x="178"/>
        <item x="70"/>
        <item x="43"/>
        <item x="34"/>
        <item x="33"/>
        <item x="277"/>
        <item x="136"/>
        <item m="1" x="287"/>
        <item x="61"/>
        <item x="76"/>
        <item x="202"/>
        <item x="139"/>
        <item x="50"/>
        <item x="18"/>
        <item x="96"/>
        <item x="196"/>
        <item x="103"/>
        <item x="117"/>
        <item x="268"/>
        <item x="75"/>
        <item x="64"/>
        <item x="35"/>
        <item x="48"/>
        <item x="81"/>
        <item x="69"/>
        <item x="65"/>
        <item m="1" x="298"/>
        <item x="276"/>
        <item x="256"/>
        <item x="77"/>
        <item x="175"/>
        <item x="111"/>
        <item x="157"/>
        <item x="257"/>
        <item x="174"/>
        <item x="110"/>
        <item x="156"/>
        <item x="206"/>
        <item x="209"/>
        <item x="104"/>
        <item x="214"/>
        <item x="142"/>
        <item x="190"/>
        <item x="78"/>
        <item x="71"/>
        <item x="171"/>
        <item x="125"/>
        <item x="201"/>
        <item x="114"/>
        <item x="98"/>
        <item x="140"/>
        <item x="168"/>
        <item x="193"/>
        <item x="153"/>
        <item x="154"/>
        <item x="151"/>
        <item x="152"/>
        <item x="148"/>
        <item x="150"/>
        <item x="137"/>
        <item x="195"/>
        <item x="219"/>
        <item x="194"/>
        <item x="192"/>
        <item x="260"/>
        <item x="211"/>
        <item x="143"/>
        <item x="172"/>
        <item x="181"/>
        <item x="226"/>
        <item x="199"/>
        <item m="1" x="289"/>
        <item x="170"/>
        <item m="1" x="288"/>
        <item x="225"/>
        <item x="134"/>
        <item x="131"/>
        <item x="2"/>
        <item x="264"/>
        <item x="266"/>
        <item x="183"/>
        <item x="123"/>
        <item x="261"/>
        <item x="259"/>
        <item x="231"/>
        <item x="116"/>
        <item x="21"/>
        <item x="146"/>
        <item x="144"/>
        <item x="159"/>
        <item x="89"/>
        <item x="204"/>
        <item x="203"/>
        <item x="220"/>
        <item x="249"/>
        <item x="122"/>
        <item x="167"/>
        <item x="248"/>
        <item x="15"/>
        <item x="213"/>
        <item x="246"/>
        <item x="265"/>
        <item x="227"/>
        <item x="3"/>
        <item x="1"/>
        <item x="0"/>
        <item x="155"/>
        <item x="251"/>
        <item x="216"/>
        <item x="228"/>
        <item x="94"/>
        <item x="255"/>
        <item x="49"/>
        <item x="273"/>
        <item m="1" x="285"/>
        <item x="254"/>
        <item x="86"/>
        <item x="88"/>
        <item x="62"/>
        <item x="36"/>
        <item x="106"/>
        <item x="47"/>
        <item x="278"/>
        <item x="127"/>
        <item x="128"/>
        <item x="126"/>
        <item x="244"/>
        <item x="93"/>
        <item x="10"/>
        <item x="11"/>
        <item x="7"/>
        <item x="8"/>
        <item x="9"/>
        <item x="160"/>
        <item m="1" x="296"/>
        <item x="37"/>
        <item x="271"/>
        <item x="262"/>
        <item x="52"/>
        <item x="188"/>
        <item x="166"/>
        <item x="135"/>
        <item x="163"/>
        <item x="222"/>
        <item x="217"/>
        <item x="158"/>
        <item x="208"/>
        <item x="90"/>
        <item x="130"/>
        <item x="124"/>
        <item x="169"/>
        <item x="29"/>
        <item x="176"/>
        <item x="5"/>
        <item x="4"/>
        <item x="179"/>
        <item x="44"/>
        <item x="173"/>
        <item m="1" x="300"/>
        <item x="145"/>
        <item x="205"/>
        <item x="87"/>
        <item x="129"/>
        <item x="14"/>
        <item x="109"/>
        <item x="247"/>
        <item x="224"/>
        <item x="223"/>
        <item x="67"/>
        <item x="138"/>
        <item x="68"/>
        <item x="32"/>
        <item m="1" x="291"/>
        <item m="1" x="292"/>
        <item x="23"/>
        <item x="141"/>
        <item x="24"/>
        <item x="252"/>
        <item x="91"/>
        <item x="45"/>
        <item x="16"/>
        <item x="46"/>
        <item x="95"/>
        <item x="17"/>
        <item m="1" x="290"/>
        <item x="12"/>
        <item x="74"/>
        <item x="279"/>
        <item m="1" x="295"/>
        <item x="108"/>
        <item x="66"/>
        <item x="112"/>
        <item x="263"/>
        <item x="118"/>
        <item x="218"/>
        <item x="38"/>
        <item x="210"/>
        <item m="1" x="299"/>
        <item x="119"/>
        <item x="191"/>
        <item x="149"/>
        <item x="132"/>
        <item x="233"/>
        <item x="207"/>
        <item x="245"/>
        <item x="27"/>
        <item x="30"/>
        <item x="72"/>
        <item x="73"/>
        <item x="25"/>
        <item x="92"/>
        <item x="79"/>
        <item x="51"/>
        <item x="97"/>
        <item x="19"/>
        <item x="60"/>
        <item x="53"/>
        <item x="55"/>
        <item x="162"/>
        <item x="57"/>
        <item x="56"/>
        <item x="54"/>
        <item x="28"/>
        <item x="31"/>
        <item x="58"/>
        <item x="102"/>
        <item x="198"/>
        <item x="270"/>
        <item x="39"/>
        <item x="40"/>
        <item x="42"/>
        <item x="59"/>
        <item x="80"/>
        <item x="105"/>
        <item x="161"/>
        <item x="182"/>
        <item x="187"/>
        <item x="212"/>
        <item x="275"/>
        <item m="1" x="286"/>
        <item x="164"/>
        <item x="185"/>
        <item x="184"/>
        <item x="186"/>
        <item x="215"/>
        <item x="165"/>
        <item m="1" x="294"/>
        <item x="180"/>
        <item m="1" x="297"/>
        <item x="189"/>
        <item x="232"/>
        <item x="197"/>
        <item x="177"/>
        <item x="22"/>
        <item x="41"/>
        <item x="113"/>
        <item x="115"/>
        <item x="284"/>
        <item t="default"/>
      </items>
    </pivotField>
    <pivotField axis="axisRow" showAll="0" sortType="ascending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sd="0" m="1" x="33"/>
        <item sd="0" m="1" x="36"/>
        <item sd="0" m="1" x="39"/>
        <item sd="0" m="1" x="19"/>
        <item sd="0" m="1" x="28"/>
        <item sd="0" m="1" x="29"/>
        <item sd="0" m="1" x="38"/>
        <item sd="0" m="1" x="32"/>
        <item sd="0" m="1" x="34"/>
        <item sd="0" m="1" x="37"/>
        <item sd="0" m="1" x="22"/>
        <item sd="0" m="1" x="26"/>
        <item sd="0" m="1" x="23"/>
        <item sd="0" m="1" x="24"/>
        <item sd="0" m="1" x="31"/>
        <item sd="0" m="1" x="35"/>
        <item sd="0" m="1" x="25"/>
        <item sd="0" m="1" x="20"/>
        <item sd="0" m="1" x="30"/>
        <item m="1" x="27"/>
        <item sd="0" m="1" x="21"/>
        <item x="18"/>
        <item t="default"/>
      </items>
    </pivotField>
    <pivotField axis="axisRow" showAll="0">
      <items count="97">
        <item m="1" x="80"/>
        <item m="1" x="55"/>
        <item m="1" x="79"/>
        <item m="1" x="54"/>
        <item m="1" x="57"/>
        <item m="1" x="53"/>
        <item m="1" x="63"/>
        <item m="1" x="48"/>
        <item m="1" x="74"/>
        <item m="1" x="49"/>
        <item m="1" x="78"/>
        <item m="1" x="50"/>
        <item m="1" x="86"/>
        <item m="1" x="83"/>
        <item m="1" x="52"/>
        <item m="1" x="66"/>
        <item m="1" x="76"/>
        <item m="1" x="58"/>
        <item m="1" x="59"/>
        <item m="1" x="51"/>
        <item m="1" x="88"/>
        <item m="1" x="64"/>
        <item m="1" x="68"/>
        <item m="1" x="67"/>
        <item m="1" x="70"/>
        <item m="1" x="75"/>
        <item m="1" x="94"/>
        <item m="1" x="71"/>
        <item m="1" x="82"/>
        <item m="1" x="72"/>
        <item m="1" x="84"/>
        <item m="1" x="87"/>
        <item m="1" x="90"/>
        <item m="1" x="93"/>
        <item m="1" x="61"/>
        <item m="1" x="65"/>
        <item m="1" x="85"/>
        <item m="1" x="62"/>
        <item m="1" x="69"/>
        <item m="1" x="73"/>
        <item m="1" x="60"/>
        <item m="1" x="81"/>
        <item m="1" x="77"/>
        <item m="1" x="92"/>
        <item m="1" x="89"/>
        <item m="1" x="95"/>
        <item m="1" x="47"/>
        <item m="1" x="56"/>
        <item m="1" x="91"/>
        <item x="2"/>
        <item x="3"/>
        <item x="1"/>
        <item x="4"/>
        <item x="5"/>
        <item x="6"/>
        <item x="8"/>
        <item x="11"/>
        <item x="7"/>
        <item x="12"/>
        <item x="10"/>
        <item x="14"/>
        <item x="15"/>
        <item x="9"/>
        <item x="13"/>
        <item x="16"/>
        <item x="17"/>
        <item x="18"/>
        <item x="19"/>
        <item x="20"/>
        <item x="21"/>
        <item x="25"/>
        <item x="22"/>
        <item x="23"/>
        <item x="24"/>
        <item x="26"/>
        <item x="27"/>
        <item x="28"/>
        <item x="32"/>
        <item x="31"/>
        <item x="29"/>
        <item x="30"/>
        <item x="33"/>
        <item x="35"/>
        <item x="34"/>
        <item x="38"/>
        <item x="36"/>
        <item x="37"/>
        <item x="39"/>
        <item x="40"/>
        <item x="41"/>
        <item x="42"/>
        <item x="44"/>
        <item x="43"/>
        <item x="45"/>
        <item x="0"/>
        <item x="46"/>
        <item t="default"/>
      </items>
    </pivotField>
    <pivotField axis="axisCol" numFmtId="1" showAll="0">
      <items count="6">
        <item h="1" x="2"/>
        <item h="1" x="3"/>
        <item x="1"/>
        <item h="1" x="4"/>
        <item x="0"/>
        <item t="default"/>
      </items>
    </pivotField>
    <pivotField dataField="1" numFmtId="4" showAll="0"/>
  </pivotFields>
  <rowFields count="3">
    <field x="4"/>
    <field x="5"/>
    <field x="3"/>
  </rowFields>
  <rowItems count="315">
    <i>
      <x/>
    </i>
    <i r="1">
      <x v="94"/>
    </i>
    <i r="2">
      <x v="24"/>
    </i>
    <i r="2">
      <x v="121"/>
    </i>
    <i r="2">
      <x v="147"/>
    </i>
    <i r="2">
      <x v="148"/>
    </i>
    <i r="2">
      <x v="149"/>
    </i>
    <i r="2">
      <x v="197"/>
    </i>
    <i r="2">
      <x v="198"/>
    </i>
    <i>
      <x v="1"/>
    </i>
    <i r="1">
      <x v="49"/>
    </i>
    <i r="2">
      <x v="22"/>
    </i>
    <i r="2">
      <x v="218"/>
    </i>
    <i r="2">
      <x v="220"/>
    </i>
    <i r="2">
      <x v="253"/>
    </i>
    <i r="1">
      <x v="50"/>
    </i>
    <i r="2">
      <x v="195"/>
    </i>
    <i r="1">
      <x v="51"/>
    </i>
    <i r="2">
      <x v="21"/>
    </i>
    <i r="2">
      <x v="39"/>
    </i>
    <i r="2">
      <x v="57"/>
    </i>
    <i r="2">
      <x v="130"/>
    </i>
    <i r="2">
      <x v="142"/>
    </i>
    <i r="2">
      <x v="172"/>
    </i>
    <i r="2">
      <x v="173"/>
    </i>
    <i r="2">
      <x v="174"/>
    </i>
    <i r="2">
      <x v="175"/>
    </i>
    <i r="2">
      <x v="176"/>
    </i>
    <i r="2">
      <x v="207"/>
    </i>
    <i r="2">
      <x v="224"/>
    </i>
    <i r="2">
      <x v="227"/>
    </i>
    <i r="2">
      <x v="229"/>
    </i>
    <i r="2">
      <x v="249"/>
    </i>
    <i r="2">
      <x v="258"/>
    </i>
    <i r="2">
      <x v="297"/>
    </i>
    <i>
      <x v="2"/>
    </i>
    <i r="1">
      <x v="52"/>
    </i>
    <i r="2">
      <x v="215"/>
    </i>
    <i r="2">
      <x v="250"/>
    </i>
    <i r="1">
      <x v="53"/>
    </i>
    <i r="2">
      <x v="47"/>
    </i>
    <i r="2">
      <x v="48"/>
    </i>
    <i r="2">
      <x v="65"/>
    </i>
    <i r="2">
      <x v="163"/>
    </i>
    <i r="2">
      <x v="179"/>
    </i>
    <i r="2">
      <x v="239"/>
    </i>
    <i r="1">
      <x v="54"/>
    </i>
    <i r="2">
      <x v="3"/>
    </i>
    <i r="2">
      <x v="46"/>
    </i>
    <i r="2">
      <x v="52"/>
    </i>
    <i r="2">
      <x v="56"/>
    </i>
    <i r="2">
      <x v="60"/>
    </i>
    <i r="2">
      <x v="66"/>
    </i>
    <i r="2">
      <x v="156"/>
    </i>
    <i r="2">
      <x v="162"/>
    </i>
    <i r="2">
      <x v="165"/>
    </i>
    <i r="2">
      <x v="182"/>
    </i>
    <i r="2">
      <x v="200"/>
    </i>
    <i r="2">
      <x v="223"/>
    </i>
    <i r="2">
      <x v="225"/>
    </i>
    <i r="2">
      <x v="256"/>
    </i>
    <i r="2">
      <x v="298"/>
    </i>
    <i>
      <x v="3"/>
    </i>
    <i r="1">
      <x v="55"/>
    </i>
    <i r="2">
      <x v="69"/>
    </i>
    <i r="2">
      <x v="234"/>
    </i>
    <i r="1">
      <x v="56"/>
    </i>
    <i r="2">
      <x v="53"/>
    </i>
    <i r="2">
      <x v="63"/>
    </i>
    <i r="1">
      <x v="57"/>
    </i>
    <i r="2">
      <x v="64"/>
    </i>
    <i r="1">
      <x v="58"/>
    </i>
    <i r="2">
      <x v="67"/>
    </i>
    <i r="2">
      <x v="73"/>
    </i>
    <i r="2">
      <x v="87"/>
    </i>
    <i r="2">
      <x v="255"/>
    </i>
    <i r="1">
      <x v="59"/>
    </i>
    <i r="2">
      <x v="230"/>
    </i>
    <i r="1">
      <x v="62"/>
    </i>
    <i r="2">
      <x v="45"/>
    </i>
    <i r="2">
      <x v="68"/>
    </i>
    <i r="2">
      <x v="88"/>
    </i>
    <i r="2">
      <x v="212"/>
    </i>
    <i r="2">
      <x v="214"/>
    </i>
    <i r="2">
      <x v="251"/>
    </i>
    <i r="2">
      <x v="252"/>
    </i>
    <i>
      <x v="4"/>
    </i>
    <i r="1">
      <x v="60"/>
    </i>
    <i r="2">
      <x v="26"/>
    </i>
    <i r="2">
      <x v="27"/>
    </i>
    <i r="2">
      <x v="30"/>
    </i>
    <i r="2">
      <x v="58"/>
    </i>
    <i r="2">
      <x v="83"/>
    </i>
    <i r="2">
      <x v="93"/>
    </i>
    <i r="2">
      <x v="154"/>
    </i>
    <i r="2">
      <x v="222"/>
    </i>
    <i r="2">
      <x v="226"/>
    </i>
    <i r="2">
      <x v="254"/>
    </i>
    <i r="2">
      <x v="257"/>
    </i>
    <i r="1">
      <x v="61"/>
    </i>
    <i r="2">
      <x v="164"/>
    </i>
    <i r="1">
      <x v="63"/>
    </i>
    <i r="2">
      <x v="13"/>
    </i>
    <i r="2">
      <x v="14"/>
    </i>
    <i r="2">
      <x v="15"/>
    </i>
    <i r="2">
      <x v="16"/>
    </i>
    <i r="2">
      <x v="134"/>
    </i>
    <i r="2">
      <x v="160"/>
    </i>
    <i r="2">
      <x v="161"/>
    </i>
    <i r="2">
      <x v="191"/>
    </i>
    <i r="2">
      <x v="205"/>
    </i>
    <i>
      <x v="5"/>
    </i>
    <i r="1">
      <x v="64"/>
    </i>
    <i r="2">
      <x v="40"/>
    </i>
    <i>
      <x v="6"/>
    </i>
    <i r="1">
      <x v="65"/>
    </i>
    <i r="2">
      <x v="17"/>
    </i>
    <i r="2">
      <x v="19"/>
    </i>
    <i r="2">
      <x v="61"/>
    </i>
    <i r="2">
      <x v="75"/>
    </i>
    <i r="2">
      <x v="79"/>
    </i>
    <i r="2">
      <x v="90"/>
    </i>
    <i r="2">
      <x v="92"/>
    </i>
    <i r="2">
      <x v="125"/>
    </i>
    <i r="2">
      <x v="129"/>
    </i>
    <i r="2">
      <x v="139"/>
    </i>
    <i r="2">
      <x v="193"/>
    </i>
    <i r="2">
      <x v="208"/>
    </i>
    <i r="2">
      <x v="233"/>
    </i>
    <i r="2">
      <x v="235"/>
    </i>
    <i r="2">
      <x v="237"/>
    </i>
    <i r="2">
      <x v="242"/>
    </i>
    <i r="2">
      <x v="299"/>
    </i>
    <i r="2">
      <x v="300"/>
    </i>
    <i>
      <x v="7"/>
    </i>
    <i r="1">
      <x v="66"/>
    </i>
    <i r="2">
      <x/>
    </i>
    <i r="2">
      <x v="167"/>
    </i>
    <i r="2">
      <x v="168"/>
    </i>
    <i r="2">
      <x v="169"/>
    </i>
    <i r="2">
      <x v="185"/>
    </i>
    <i r="2">
      <x v="206"/>
    </i>
    <i>
      <x v="8"/>
    </i>
    <i r="1">
      <x v="67"/>
    </i>
    <i r="2">
      <x v="50"/>
    </i>
    <i r="2">
      <x v="55"/>
    </i>
    <i r="2">
      <x v="94"/>
    </i>
    <i r="2">
      <x v="103"/>
    </i>
    <i r="2">
      <x v="213"/>
    </i>
    <i r="1">
      <x v="68"/>
    </i>
    <i r="2">
      <x v="85"/>
    </i>
    <i r="2">
      <x v="110"/>
    </i>
    <i r="2">
      <x v="219"/>
    </i>
    <i>
      <x v="9"/>
    </i>
    <i r="1">
      <x v="69"/>
    </i>
    <i r="2">
      <x v="43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31"/>
    </i>
    <i r="2">
      <x v="132"/>
    </i>
    <i r="2">
      <x v="150"/>
    </i>
    <i r="2">
      <x v="203"/>
    </i>
    <i r="1">
      <x v="70"/>
    </i>
    <i r="2">
      <x v="89"/>
    </i>
    <i r="2">
      <x v="116"/>
    </i>
    <i r="1">
      <x v="71"/>
    </i>
    <i r="2">
      <x v="76"/>
    </i>
    <i r="2">
      <x v="80"/>
    </i>
    <i r="2">
      <x v="133"/>
    </i>
    <i r="2">
      <x v="177"/>
    </i>
    <i r="2">
      <x v="186"/>
    </i>
    <i r="2">
      <x v="189"/>
    </i>
    <i r="2">
      <x v="284"/>
    </i>
    <i r="2">
      <x v="289"/>
    </i>
    <i r="1">
      <x v="72"/>
    </i>
    <i r="2">
      <x v="140"/>
    </i>
    <i r="2">
      <x v="184"/>
    </i>
    <i r="1">
      <x v="73"/>
    </i>
    <i r="2">
      <x v="95"/>
    </i>
    <i r="2">
      <x v="194"/>
    </i>
    <i>
      <x v="10"/>
    </i>
    <i r="1">
      <x v="74"/>
    </i>
    <i r="2">
      <x v="74"/>
    </i>
    <i r="2">
      <x v="78"/>
    </i>
    <i r="2">
      <x v="111"/>
    </i>
    <i r="2">
      <x v="196"/>
    </i>
    <i r="2">
      <x v="201"/>
    </i>
    <i r="1">
      <x v="75"/>
    </i>
    <i r="2">
      <x v="44"/>
    </i>
    <i r="2">
      <x v="112"/>
    </i>
    <i r="2">
      <x v="199"/>
    </i>
    <i r="2">
      <x v="286"/>
    </i>
    <i r="2">
      <x v="291"/>
    </i>
    <i r="2">
      <x v="296"/>
    </i>
    <i r="1">
      <x v="76"/>
    </i>
    <i r="2">
      <x v="124"/>
    </i>
    <i r="2">
      <x v="285"/>
    </i>
    <i r="2">
      <x v="287"/>
    </i>
    <i r="1">
      <x v="77"/>
    </i>
    <i r="2">
      <x v="54"/>
    </i>
    <i r="2">
      <x v="136"/>
    </i>
    <i r="1">
      <x v="78"/>
    </i>
    <i r="2">
      <x v="1"/>
    </i>
    <i r="2">
      <x v="91"/>
    </i>
    <i r="1">
      <x v="79"/>
    </i>
    <i r="2">
      <x v="59"/>
    </i>
    <i r="2">
      <x v="86"/>
    </i>
    <i r="2">
      <x v="96"/>
    </i>
    <i r="2">
      <x v="104"/>
    </i>
    <i r="2">
      <x v="106"/>
    </i>
    <i r="2">
      <x v="107"/>
    </i>
    <i r="2">
      <x v="183"/>
    </i>
    <i r="2">
      <x v="243"/>
    </i>
    <i r="2">
      <x v="293"/>
    </i>
    <i r="2">
      <x v="295"/>
    </i>
    <i r="1">
      <x v="80"/>
    </i>
    <i r="2">
      <x v="114"/>
    </i>
    <i>
      <x v="11"/>
    </i>
    <i r="1">
      <x v="81"/>
    </i>
    <i r="2">
      <x v="81"/>
    </i>
    <i r="2">
      <x v="135"/>
    </i>
    <i r="2">
      <x v="204"/>
    </i>
    <i r="2">
      <x v="247"/>
    </i>
    <i r="1">
      <x v="82"/>
    </i>
    <i r="2">
      <x v="84"/>
    </i>
    <i r="2">
      <x v="109"/>
    </i>
    <i r="2">
      <x v="143"/>
    </i>
    <i r="2">
      <x v="152"/>
    </i>
    <i r="2">
      <x v="288"/>
    </i>
    <i r="1">
      <x v="83"/>
    </i>
    <i r="2">
      <x v="82"/>
    </i>
    <i r="2">
      <x v="190"/>
    </i>
    <i r="2">
      <x v="240"/>
    </i>
    <i>
      <x v="12"/>
    </i>
    <i r="1">
      <x v="84"/>
    </i>
    <i r="2">
      <x v="28"/>
    </i>
    <i r="2">
      <x v="137"/>
    </i>
    <i r="2">
      <x v="187"/>
    </i>
    <i r="1">
      <x v="85"/>
    </i>
    <i r="2">
      <x v="188"/>
    </i>
    <i r="2">
      <x v="238"/>
    </i>
    <i r="1">
      <x v="86"/>
    </i>
    <i r="2">
      <x v="105"/>
    </i>
    <i>
      <x v="13"/>
    </i>
    <i r="1">
      <x v="87"/>
    </i>
    <i r="2">
      <x v="29"/>
    </i>
    <i r="2">
      <x v="113"/>
    </i>
    <i r="2">
      <x v="118"/>
    </i>
    <i r="2">
      <x v="153"/>
    </i>
    <i r="2">
      <x v="211"/>
    </i>
    <i>
      <x v="14"/>
    </i>
    <i r="1">
      <x v="88"/>
    </i>
    <i r="2">
      <x v="42"/>
    </i>
    <i r="2">
      <x v="128"/>
    </i>
    <i r="2">
      <x v="246"/>
    </i>
    <i r="2">
      <x v="294"/>
    </i>
    <i>
      <x v="15"/>
    </i>
    <i r="1">
      <x v="89"/>
    </i>
    <i r="2">
      <x v="2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23"/>
    </i>
    <i r="2">
      <x v="34"/>
    </i>
    <i r="2">
      <x v="37"/>
    </i>
    <i r="2">
      <x v="38"/>
    </i>
    <i r="2">
      <x v="41"/>
    </i>
    <i r="2">
      <x v="62"/>
    </i>
    <i r="2">
      <x v="72"/>
    </i>
    <i r="2">
      <x v="77"/>
    </i>
    <i r="2">
      <x v="108"/>
    </i>
    <i r="2">
      <x v="122"/>
    </i>
    <i r="2">
      <x v="123"/>
    </i>
    <i r="2">
      <x v="126"/>
    </i>
    <i r="2">
      <x v="127"/>
    </i>
    <i r="2">
      <x v="138"/>
    </i>
    <i r="2">
      <x v="141"/>
    </i>
    <i r="2">
      <x v="144"/>
    </i>
    <i r="2">
      <x v="145"/>
    </i>
    <i r="2">
      <x v="151"/>
    </i>
    <i r="2">
      <x v="155"/>
    </i>
    <i r="2">
      <x v="157"/>
    </i>
    <i r="2">
      <x v="159"/>
    </i>
    <i r="2">
      <x v="170"/>
    </i>
    <i r="2">
      <x v="180"/>
    </i>
    <i r="2">
      <x v="181"/>
    </i>
    <i r="2">
      <x v="209"/>
    </i>
    <i r="2">
      <x v="221"/>
    </i>
    <i r="2">
      <x v="236"/>
    </i>
    <i r="2">
      <x v="248"/>
    </i>
    <i r="1">
      <x v="90"/>
    </i>
    <i r="2">
      <x v="49"/>
    </i>
    <i r="2">
      <x v="71"/>
    </i>
    <i r="2">
      <x v="166"/>
    </i>
    <i>
      <x v="16"/>
    </i>
    <i r="1">
      <x v="91"/>
    </i>
    <i r="2">
      <x v="20"/>
    </i>
    <i r="1">
      <x v="92"/>
    </i>
    <i r="2">
      <x v="231"/>
    </i>
    <i>
      <x v="17"/>
    </i>
    <i r="1">
      <x v="93"/>
    </i>
    <i r="2">
      <x v="31"/>
    </i>
    <i r="2">
      <x v="33"/>
    </i>
    <i r="2">
      <x v="36"/>
    </i>
    <i t="grand">
      <x/>
    </i>
  </rowItems>
  <colFields count="2">
    <field x="6"/>
    <field x="-2"/>
  </colFields>
  <colItems count="4">
    <i>
      <x v="2"/>
      <x/>
    </i>
    <i r="1" i="1">
      <x v="1"/>
    </i>
    <i>
      <x v="4"/>
      <x/>
    </i>
    <i r="1" i="1">
      <x v="1"/>
    </i>
  </colItems>
  <dataFields count="2">
    <dataField name="Suma" fld="7" baseField="0" baseItem="0" numFmtId="3"/>
    <dataField name="%" fld="7" showDataAs="percentOfCol" baseField="0" baseItem="0" numFmtId="10"/>
  </dataFields>
  <formats count="10">
    <format dxfId="910">
      <pivotArea outline="0" fieldPosition="0">
        <references count="1">
          <reference field="4294967294" count="1">
            <x v="1"/>
          </reference>
        </references>
      </pivotArea>
    </format>
    <format dxfId="909">
      <pivotArea field="6" grandRow="1" outline="0" collapsedLevelsAreSubtotals="1" axis="axisCol" fieldPosition="0">
        <references count="2">
          <reference field="4294967294" count="1" selected="0">
            <x v="1"/>
          </reference>
          <reference field="6" count="1" selected="0">
            <x v="1"/>
          </reference>
        </references>
      </pivotArea>
    </format>
    <format dxfId="908">
      <pivotArea outline="0" collapsedLevelsAreSubtotals="1" fieldPosition="0">
        <references count="2">
          <reference field="4294967294" count="1" selected="0">
            <x v="1"/>
          </reference>
          <reference field="6" count="1" selected="0">
            <x v="0"/>
          </reference>
        </references>
      </pivotArea>
    </format>
    <format dxfId="907">
      <pivotArea outline="0" collapsedLevelsAreSubtotals="1" fieldPosition="0">
        <references count="2">
          <reference field="4294967294" count="1" selected="0">
            <x v="1"/>
          </reference>
          <reference field="6" count="1" selected="0">
            <x v="1"/>
          </reference>
        </references>
      </pivotArea>
    </format>
    <format dxfId="906">
      <pivotArea outline="0" collapsedLevelsAreSubtotals="1" fieldPosition="0">
        <references count="2">
          <reference field="4294967294" count="1" selected="0">
            <x v="1"/>
          </reference>
          <reference field="6" count="1" selected="0">
            <x v="2"/>
          </reference>
        </references>
      </pivotArea>
    </format>
    <format dxfId="905">
      <pivotArea dataOnly="0" labelOnly="1" outline="0" fieldPosition="0">
        <references count="2">
          <reference field="4294967294" count="1">
            <x v="0"/>
          </reference>
          <reference field="6" count="1" selected="0">
            <x v="1"/>
          </reference>
        </references>
      </pivotArea>
    </format>
    <format dxfId="904">
      <pivotArea dataOnly="0" labelOnly="1" outline="0" fieldPosition="0">
        <references count="2">
          <reference field="4294967294" count="1">
            <x v="1"/>
          </reference>
          <reference field="6" count="1" selected="0">
            <x v="1"/>
          </reference>
        </references>
      </pivotArea>
    </format>
    <format dxfId="903">
      <pivotArea dataOnly="0" labelOnly="1" outline="0" fieldPosition="0">
        <references count="2">
          <reference field="4294967294" count="1">
            <x v="1"/>
          </reference>
          <reference field="6" count="1" selected="0">
            <x v="2"/>
          </reference>
        </references>
      </pivotArea>
    </format>
    <format dxfId="902">
      <pivotArea dataOnly="0" labelOnly="1" outline="0" fieldPosition="0">
        <references count="2">
          <reference field="4294967294" count="1">
            <x v="0"/>
          </reference>
          <reference field="6" count="1" selected="0">
            <x v="2"/>
          </reference>
        </references>
      </pivotArea>
    </format>
    <format dxfId="650">
      <pivotArea outline="0" collapsedLevelsAreSubtotals="1" fieldPosition="0"/>
    </format>
  </formats>
  <pivotTableStyleInfo name="PivotStyleLight1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Tabla10" displayName="Tabla10" ref="A3:G9" totalsRowCount="1" headerRowDxfId="1032" dataDxfId="1031" totalsRowDxfId="1029" tableBorderDxfId="1030">
  <autoFilter ref="A3:G8" xr:uid="{00000000-0009-0000-0100-000009000000}"/>
  <tableColumns count="7">
    <tableColumn id="1" xr3:uid="{00000000-0010-0000-0000-000001000000}" name="CONCEPTE" dataDxfId="1028" totalsRowDxfId="1027"/>
    <tableColumn id="2" xr3:uid="{00000000-0010-0000-0000-000002000000}" name="DESCRIPCIÓ" totalsRowLabel="TOTAL CAPÍTOL I" dataDxfId="1026" totalsRowDxfId="1025"/>
    <tableColumn id="8" xr3:uid="{00000000-0010-0000-0000-000008000000}" name="2018" totalsRowFunction="sum" dataDxfId="1024" totalsRowDxfId="1023"/>
    <tableColumn id="3" xr3:uid="{00000000-0010-0000-0000-000003000000}" name="2017" totalsRowFunction="custom" dataDxfId="1022" totalsRowDxfId="1021">
      <totalsRowFormula>SUM(Tabla10[2017])</totalsRowFormula>
    </tableColumn>
    <tableColumn id="4" xr3:uid="{00000000-0010-0000-0000-000004000000}" name="2016" totalsRowFunction="custom" dataDxfId="1020" totalsRowDxfId="1019">
      <totalsRowFormula>SUM(Tabla10[2016])</totalsRowFormula>
    </tableColumn>
    <tableColumn id="5" xr3:uid="{00000000-0010-0000-0000-000005000000}" name="DIFERÈNCIA" totalsRowFunction="custom" dataDxfId="1018" totalsRowDxfId="1017">
      <calculatedColumnFormula>SUM(C4-D4)</calculatedColumnFormula>
      <totalsRowFormula>SUM(Tabla10[DIFERÈNCIA])</totalsRowFormula>
    </tableColumn>
    <tableColumn id="6" xr3:uid="{00000000-0010-0000-0000-000006000000}" name="INCREMENT" totalsRowFunction="custom" dataDxfId="1016" totalsRowDxfId="1015">
      <calculatedColumnFormula>SUM(F4/D4)*100</calculatedColumnFormula>
      <totalsRowFormula>SUM(F9/D9)*100</totalsRowFormula>
    </tableColumn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9000000}" name="Tabla16" displayName="Tabla16" ref="A1:I36" totalsRowShown="0" headerRowDxfId="901" dataDxfId="899" headerRowBorderDxfId="900" tableBorderDxfId="898" totalsRowBorderDxfId="897">
  <autoFilter ref="A1:I36" xr:uid="{00000000-0009-0000-0100-000010000000}"/>
  <sortState ref="A2:I36">
    <sortCondition descending="1" ref="G1:G36"/>
  </sortState>
  <tableColumns count="9">
    <tableColumn id="1" xr3:uid="{00000000-0010-0000-0900-000001000000}" name="GRUP" dataDxfId="896" totalsRowDxfId="895"/>
    <tableColumn id="2" xr3:uid="{00000000-0010-0000-0900-000002000000}" name="SUBCON" dataDxfId="894" totalsRowDxfId="893"/>
    <tableColumn id="3" xr3:uid="{00000000-0010-0000-0900-000003000000}" name="CAPÍTOL" dataDxfId="892" totalsRowDxfId="891"/>
    <tableColumn id="4" xr3:uid="{00000000-0010-0000-0900-000004000000}" name="CONCEPTE" dataDxfId="890" totalsRowDxfId="889"/>
    <tableColumn id="5" xr3:uid="{00000000-0010-0000-0900-000005000000}" name="POLÍTIQUES" dataDxfId="888" totalsRowDxfId="887"/>
    <tableColumn id="6" xr3:uid="{00000000-0010-0000-0900-000006000000}" name="PROGRAMA" dataDxfId="886" totalsRowDxfId="885"/>
    <tableColumn id="7" xr3:uid="{00000000-0010-0000-0900-000007000000}" name="2016" dataDxfId="884" totalsRowDxfId="883"/>
    <tableColumn id="8" xr3:uid="{00000000-0010-0000-0900-000008000000}" name="2017" dataDxfId="882" totalsRowDxfId="881"/>
    <tableColumn id="11" xr3:uid="{00000000-0010-0000-0900-00000B000000}" name="2018" dataDxfId="880" totalsRowDxfId="879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1000000}" name="Tabla11" displayName="Tabla11" ref="A14:G16" totalsRowCount="1" headerRowDxfId="1014" dataDxfId="1013" totalsRowDxfId="1012">
  <autoFilter ref="A14:G15" xr:uid="{00000000-0009-0000-0100-00000A000000}"/>
  <tableColumns count="7">
    <tableColumn id="1" xr3:uid="{00000000-0010-0000-0100-000001000000}" name="CONCEPTE" dataDxfId="1011" totalsRowDxfId="1010"/>
    <tableColumn id="2" xr3:uid="{00000000-0010-0000-0100-000002000000}" name="DESCRIPCIÓ" totalsRowLabel="TOTAL CAPÍTOL II" dataDxfId="1009" totalsRowDxfId="1008"/>
    <tableColumn id="8" xr3:uid="{00000000-0010-0000-0100-000008000000}" name="2018" totalsRowFunction="sum" dataDxfId="1007" totalsRowDxfId="1006"/>
    <tableColumn id="3" xr3:uid="{00000000-0010-0000-0100-000003000000}" name="2017" totalsRowFunction="custom" dataDxfId="1005" totalsRowDxfId="1004">
      <totalsRowFormula>SUM(Tabla11[2017])</totalsRowFormula>
    </tableColumn>
    <tableColumn id="4" xr3:uid="{00000000-0010-0000-0100-000004000000}" name="2016" totalsRowFunction="custom" dataDxfId="1003" totalsRowDxfId="1002">
      <totalsRowFormula>SUM(Tabla11[2016])</totalsRowFormula>
    </tableColumn>
    <tableColumn id="5" xr3:uid="{00000000-0010-0000-0100-000005000000}" name="DIFERÈNCIA" totalsRowFunction="custom" dataDxfId="1001" totalsRowDxfId="1000">
      <calculatedColumnFormula>SUM(C15-D15)</calculatedColumnFormula>
      <totalsRowFormula>SUM(Tabla11[DIFERÈNCIA])</totalsRowFormula>
    </tableColumn>
    <tableColumn id="6" xr3:uid="{00000000-0010-0000-0100-000006000000}" name="INCREMENT" totalsRowFunction="custom" dataDxfId="999" totalsRowDxfId="998">
      <calculatedColumnFormula>SUM(F15/D15)*100</calculatedColumnFormula>
      <totalsRowFormula>SUM(F16/D16)*100</totalsRow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2000000}" name="Tabla12" displayName="Tabla12" ref="A20:G56" totalsRowCount="1" headerRowDxfId="997" dataDxfId="996">
  <autoFilter ref="A20:G55" xr:uid="{00000000-0009-0000-0100-00000B000000}"/>
  <tableColumns count="7">
    <tableColumn id="1" xr3:uid="{00000000-0010-0000-0200-000001000000}" name="CONCEPTE" dataDxfId="995" totalsRowDxfId="994"/>
    <tableColumn id="2" xr3:uid="{00000000-0010-0000-0200-000002000000}" name="DESCRIPCIÓ" totalsRowLabel="TOTAL CAPÍTOL III" dataDxfId="993" totalsRowDxfId="992"/>
    <tableColumn id="8" xr3:uid="{00000000-0010-0000-0200-000008000000}" name="2018" totalsRowFunction="sum" dataDxfId="991" totalsRowDxfId="990"/>
    <tableColumn id="3" xr3:uid="{00000000-0010-0000-0200-000003000000}" name="2017" totalsRowFunction="custom" dataDxfId="989" totalsRowDxfId="988">
      <totalsRowFormula>SUM(Tabla12[2017])</totalsRowFormula>
    </tableColumn>
    <tableColumn id="4" xr3:uid="{00000000-0010-0000-0200-000004000000}" name="2016" totalsRowFunction="custom" dataDxfId="987" totalsRowDxfId="986">
      <totalsRowFormula>SUM(Tabla12[2016])</totalsRowFormula>
    </tableColumn>
    <tableColumn id="5" xr3:uid="{00000000-0010-0000-0200-000005000000}" name="DIFERÈNCIA" totalsRowFunction="custom" dataDxfId="985" totalsRowDxfId="984">
      <calculatedColumnFormula>SUM(C21-D21)</calculatedColumnFormula>
      <totalsRowFormula>SUM(Tabla12[DIFERÈNCIA])</totalsRowFormula>
    </tableColumn>
    <tableColumn id="6" xr3:uid="{00000000-0010-0000-0200-000006000000}" name="INCREMENT" totalsRowFunction="custom" dataDxfId="983" totalsRowDxfId="982">
      <totalsRowFormula>SUM(F56/D56)*100</totalsRow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3000000}" name="Tabla13" displayName="Tabla13" ref="A60:G81" totalsRowCount="1" dataDxfId="981">
  <autoFilter ref="A60:G80" xr:uid="{00000000-0009-0000-0100-00000C000000}"/>
  <tableColumns count="7">
    <tableColumn id="1" xr3:uid="{00000000-0010-0000-0300-000001000000}" name="CONCEPTE" dataDxfId="980" totalsRowDxfId="979"/>
    <tableColumn id="2" xr3:uid="{00000000-0010-0000-0300-000002000000}" name="DESCRIPCIÓ" totalsRowLabel="TOTAL CAPÍTOL IV" dataDxfId="978" totalsRowDxfId="977"/>
    <tableColumn id="8" xr3:uid="{00000000-0010-0000-0300-000008000000}" name="2018" totalsRowFunction="sum" dataDxfId="976" totalsRowDxfId="975"/>
    <tableColumn id="3" xr3:uid="{00000000-0010-0000-0300-000003000000}" name="2017" totalsRowFunction="custom" dataDxfId="974" totalsRowDxfId="973">
      <totalsRowFormula>SUM(Tabla13[2017])</totalsRowFormula>
    </tableColumn>
    <tableColumn id="4" xr3:uid="{00000000-0010-0000-0300-000004000000}" name="2016" totalsRowFunction="custom" dataDxfId="972" totalsRowDxfId="971">
      <totalsRowFormula>SUM(Tabla13[2016])</totalsRowFormula>
    </tableColumn>
    <tableColumn id="5" xr3:uid="{00000000-0010-0000-0300-000005000000}" name="DIFERÈNCIA" totalsRowFunction="custom" dataDxfId="970" totalsRowDxfId="969">
      <calculatedColumnFormula>SUM(C61-D61)</calculatedColumnFormula>
      <totalsRowFormula>SUM(Tabla13[DIFERÈNCIA])</totalsRowFormula>
    </tableColumn>
    <tableColumn id="6" xr3:uid="{00000000-0010-0000-0300-000006000000}" name="INCREMENT" totalsRowFunction="custom" dataDxfId="968" totalsRowDxfId="967">
      <totalsRowFormula>SUM(F81/D81)*100</totalsRow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Tabla14" displayName="Tabla14" ref="A85:G90" totalsRowCount="1" dataDxfId="966">
  <autoFilter ref="A85:G89" xr:uid="{00000000-0009-0000-0100-00000D000000}"/>
  <tableColumns count="7">
    <tableColumn id="1" xr3:uid="{00000000-0010-0000-0400-000001000000}" name="CONCEPTE" dataDxfId="965" totalsRowDxfId="964"/>
    <tableColumn id="2" xr3:uid="{00000000-0010-0000-0400-000002000000}" name="DESCRIPCIÓ" totalsRowLabel="TOTAL CAPÍTOL V" dataDxfId="963" totalsRowDxfId="962"/>
    <tableColumn id="8" xr3:uid="{00000000-0010-0000-0400-000008000000}" name="2018" totalsRowFunction="sum" dataDxfId="961" totalsRowDxfId="960"/>
    <tableColumn id="3" xr3:uid="{00000000-0010-0000-0400-000003000000}" name="2017" totalsRowFunction="custom" dataDxfId="959" totalsRowDxfId="958">
      <totalsRowFormula>SUM(Tabla14[2017])</totalsRowFormula>
    </tableColumn>
    <tableColumn id="4" xr3:uid="{00000000-0010-0000-0400-000004000000}" name="2016" totalsRowFunction="custom" dataDxfId="957" totalsRowDxfId="956">
      <totalsRowFormula>SUM(Tabla14[2016])</totalsRowFormula>
    </tableColumn>
    <tableColumn id="5" xr3:uid="{00000000-0010-0000-0400-000005000000}" name="DIFERÈNCIA" totalsRowFunction="custom" dataDxfId="955" totalsRowDxfId="954">
      <calculatedColumnFormula>SUM(C86-D86)</calculatedColumnFormula>
      <totalsRowFormula>SUM(Tabla14[DIFERÈNCIA])</totalsRowFormula>
    </tableColumn>
    <tableColumn id="6" xr3:uid="{00000000-0010-0000-0400-000006000000}" name="INCREMENT" totalsRowFunction="custom" dataDxfId="953" totalsRowDxfId="952">
      <totalsRowFormula>SUM(F90/D90)*100</totalsRow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5000000}" name="Tabla15" displayName="Tabla15" ref="A94:G101" totalsRowCount="1" headerRowDxfId="951" dataDxfId="950">
  <autoFilter ref="A94:G100" xr:uid="{00000000-0009-0000-0100-00000E000000}"/>
  <tableColumns count="7">
    <tableColumn id="1" xr3:uid="{00000000-0010-0000-0500-000001000000}" name="CONCEPTE" dataDxfId="949" totalsRowDxfId="948"/>
    <tableColumn id="2" xr3:uid="{00000000-0010-0000-0500-000002000000}" name="DESCRIPCIÓ" totalsRowLabel="TOTAL CAPÍTOL VII" dataDxfId="947" totalsRowDxfId="946"/>
    <tableColumn id="8" xr3:uid="{00000000-0010-0000-0500-000008000000}" name="2018" totalsRowFunction="sum" dataDxfId="945" totalsRowDxfId="944"/>
    <tableColumn id="3" xr3:uid="{00000000-0010-0000-0500-000003000000}" name="2017" totalsRowFunction="custom" dataDxfId="943" totalsRowDxfId="942">
      <totalsRowFormula>SUM(Tabla15[2017])</totalsRowFormula>
    </tableColumn>
    <tableColumn id="4" xr3:uid="{00000000-0010-0000-0500-000004000000}" name="2016" totalsRowFunction="custom" dataDxfId="941" totalsRowDxfId="940">
      <totalsRowFormula>SUM(Tabla15[2016])</totalsRowFormula>
    </tableColumn>
    <tableColumn id="5" xr3:uid="{00000000-0010-0000-0500-000005000000}" name="DIFERÈNCIA" totalsRowFunction="custom" dataDxfId="939" totalsRowDxfId="938">
      <calculatedColumnFormula>SUM(C95-D95)</calculatedColumnFormula>
      <totalsRowFormula>SUM(Tabla15[DIFERÈNCIA])</totalsRowFormula>
    </tableColumn>
    <tableColumn id="6" xr3:uid="{00000000-0010-0000-0500-000006000000}" name="INCREMENT" totalsRowLabel="49,63%" dataDxfId="937" totalsRowDxfId="936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6000000}" name="Tabla17" displayName="Tabla17" ref="A106:G108" totalsRowShown="0" dataDxfId="935">
  <autoFilter ref="A106:G108" xr:uid="{00000000-0009-0000-0100-000011000000}"/>
  <tableColumns count="7">
    <tableColumn id="1" xr3:uid="{00000000-0010-0000-0600-000001000000}" name="CONCEPTE" dataDxfId="934"/>
    <tableColumn id="2" xr3:uid="{00000000-0010-0000-0600-000002000000}" name="DESCRIPCIÓ" dataDxfId="933"/>
    <tableColumn id="7" xr3:uid="{00000000-0010-0000-0600-000007000000}" name="2018" dataDxfId="932"/>
    <tableColumn id="3" xr3:uid="{00000000-0010-0000-0600-000003000000}" name="2017" dataDxfId="931"/>
    <tableColumn id="4" xr3:uid="{00000000-0010-0000-0600-000004000000}" name="2016" dataDxfId="930"/>
    <tableColumn id="5" xr3:uid="{00000000-0010-0000-0600-000005000000}" name="DIFERÈNCIA" dataDxfId="929">
      <calculatedColumnFormula>SUM(C107-D107)</calculatedColumnFormula>
    </tableColumn>
    <tableColumn id="6" xr3:uid="{00000000-0010-0000-0600-000006000000}" name="INCREMENT" dataDxfId="928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7000000}" name="Tabla19" displayName="Tabla19" ref="A112:G115" totalsRowShown="0">
  <autoFilter ref="A112:G115" xr:uid="{00000000-0009-0000-0100-000013000000}"/>
  <tableColumns count="7">
    <tableColumn id="1" xr3:uid="{00000000-0010-0000-0700-000001000000}" name="CONCEPTE" dataDxfId="927"/>
    <tableColumn id="2" xr3:uid="{00000000-0010-0000-0700-000002000000}" name="DESCRIPCIÓ" dataDxfId="926"/>
    <tableColumn id="7" xr3:uid="{00000000-0010-0000-0700-000007000000}" name="2018" dataDxfId="925"/>
    <tableColumn id="3" xr3:uid="{00000000-0010-0000-0700-000003000000}" name="2017" dataDxfId="924"/>
    <tableColumn id="4" xr3:uid="{00000000-0010-0000-0700-000004000000}" name="2016" dataDxfId="923"/>
    <tableColumn id="5" xr3:uid="{00000000-0010-0000-0700-000005000000}" name="DIFERÈNCIA"/>
    <tableColumn id="6" xr3:uid="{00000000-0010-0000-0700-000006000000}" name="INCREMENT" dataDxfId="922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DESPESES" displayName="DESPESES" ref="A1:H974" totalsRowCount="1" headerRowDxfId="921" dataDxfId="920" tableBorderDxfId="919">
  <autoFilter ref="A1:H973" xr:uid="{00000000-0009-0000-0100-00000F000000}">
    <filterColumn colId="2">
      <filters>
        <filter val="BENS CORRENTS I DE SERVEIS"/>
      </filters>
    </filterColumn>
    <filterColumn colId="6">
      <filters>
        <filter val="2018"/>
      </filters>
    </filterColumn>
  </autoFilter>
  <sortState ref="A69:H953">
    <sortCondition ref="B1:B973"/>
  </sortState>
  <tableColumns count="8">
    <tableColumn id="1" xr3:uid="{00000000-0010-0000-0800-000001000000}" name="GRUP" dataDxfId="918" totalsRowDxfId="878"/>
    <tableColumn id="2" xr3:uid="{00000000-0010-0000-0800-000002000000}" name="SUBCON" dataDxfId="917" totalsRowDxfId="877"/>
    <tableColumn id="3" xr3:uid="{00000000-0010-0000-0800-000003000000}" name="CAPÍTOL" dataDxfId="916" totalsRowDxfId="876"/>
    <tableColumn id="4" xr3:uid="{00000000-0010-0000-0800-000004000000}" name="CONCEPTE" dataDxfId="915" totalsRowDxfId="875"/>
    <tableColumn id="5" xr3:uid="{00000000-0010-0000-0800-000005000000}" name="POLÍTIQUES" dataDxfId="914" totalsRowDxfId="874"/>
    <tableColumn id="6" xr3:uid="{00000000-0010-0000-0800-000006000000}" name="PROGRAMA" dataDxfId="913" totalsRowDxfId="873"/>
    <tableColumn id="9" xr3:uid="{00000000-0010-0000-0800-000009000000}" name="ANY" dataDxfId="912" totalsRowDxfId="872"/>
    <tableColumn id="7" xr3:uid="{00000000-0010-0000-0800-000007000000}" name="IMPORT" totalsRowFunction="sum" dataDxfId="911" totalsRowDxfId="871"/>
  </tableColumns>
  <tableStyleInfo name="TableStyleLight18" showFirstColumn="0" showLastColumn="1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"/>
  <sheetViews>
    <sheetView zoomScale="173" zoomScaleNormal="173" workbookViewId="0">
      <selection activeCell="A40" sqref="A40"/>
    </sheetView>
  </sheetViews>
  <sheetFormatPr baseColWidth="10" defaultColWidth="11" defaultRowHeight="16" x14ac:dyDescent="0.2"/>
  <cols>
    <col min="2" max="2" width="51.33203125" customWidth="1"/>
    <col min="3" max="3" width="13.83203125" customWidth="1"/>
    <col min="4" max="4" width="13.6640625" customWidth="1"/>
    <col min="7" max="7" width="11.6640625" customWidth="1"/>
  </cols>
  <sheetData>
    <row r="1" spans="1:7" ht="16" customHeight="1" x14ac:dyDescent="0.2">
      <c r="A1" s="2"/>
      <c r="B1" s="3" t="s">
        <v>257</v>
      </c>
      <c r="C1" s="2"/>
      <c r="D1" s="2"/>
      <c r="E1" s="2"/>
      <c r="F1" s="2"/>
    </row>
    <row r="2" spans="1:7" x14ac:dyDescent="0.2">
      <c r="A2" s="2"/>
      <c r="B2" s="2"/>
      <c r="C2" s="2"/>
      <c r="D2" s="2"/>
      <c r="E2" s="2"/>
      <c r="F2" s="2"/>
    </row>
    <row r="3" spans="1:7" ht="16" customHeight="1" x14ac:dyDescent="0.2">
      <c r="A3" s="4" t="s">
        <v>56</v>
      </c>
      <c r="B3" s="4" t="s">
        <v>256</v>
      </c>
      <c r="C3" s="4" t="s">
        <v>452</v>
      </c>
      <c r="D3" s="5" t="s">
        <v>60</v>
      </c>
      <c r="E3" s="5" t="s">
        <v>59</v>
      </c>
      <c r="F3" s="6" t="s">
        <v>57</v>
      </c>
      <c r="G3" s="7" t="s">
        <v>58</v>
      </c>
    </row>
    <row r="4" spans="1:7" ht="16" customHeight="1" x14ac:dyDescent="0.2">
      <c r="A4" s="8" t="s">
        <v>258</v>
      </c>
      <c r="B4" s="8" t="s">
        <v>259</v>
      </c>
      <c r="C4" s="71">
        <v>14953</v>
      </c>
      <c r="D4" s="9">
        <v>10822</v>
      </c>
      <c r="E4" s="9">
        <v>11000</v>
      </c>
      <c r="F4" s="9">
        <f>SUM(C4-D4)</f>
        <v>4131</v>
      </c>
      <c r="G4" s="9">
        <f>SUM(F4/D4)*100</f>
        <v>38.172241729809649</v>
      </c>
    </row>
    <row r="5" spans="1:7" ht="20" customHeight="1" x14ac:dyDescent="0.2">
      <c r="A5" s="8" t="s">
        <v>260</v>
      </c>
      <c r="B5" s="8" t="s">
        <v>261</v>
      </c>
      <c r="C5" s="71">
        <v>3137445</v>
      </c>
      <c r="D5" s="9">
        <v>3079933</v>
      </c>
      <c r="E5" s="9">
        <v>3058196</v>
      </c>
      <c r="F5" s="9">
        <f t="shared" ref="F5:F8" si="0">SUM(C5-D5)</f>
        <v>57512</v>
      </c>
      <c r="G5" s="9">
        <f t="shared" ref="G5:G8" si="1">SUM(F5/D5)*100</f>
        <v>1.8673133474007391</v>
      </c>
    </row>
    <row r="6" spans="1:7" ht="20" customHeight="1" x14ac:dyDescent="0.2">
      <c r="A6" s="8" t="s">
        <v>262</v>
      </c>
      <c r="B6" s="8" t="s">
        <v>263</v>
      </c>
      <c r="C6" s="71">
        <v>490157</v>
      </c>
      <c r="D6" s="9">
        <v>483069</v>
      </c>
      <c r="E6" s="9">
        <v>481866</v>
      </c>
      <c r="F6" s="9">
        <f t="shared" si="0"/>
        <v>7088</v>
      </c>
      <c r="G6" s="9">
        <f t="shared" si="1"/>
        <v>1.4672852118434427</v>
      </c>
    </row>
    <row r="7" spans="1:7" ht="16" customHeight="1" x14ac:dyDescent="0.2">
      <c r="A7" s="8" t="s">
        <v>264</v>
      </c>
      <c r="B7" s="8" t="s">
        <v>265</v>
      </c>
      <c r="C7" s="71">
        <v>874500</v>
      </c>
      <c r="D7" s="9">
        <v>825000</v>
      </c>
      <c r="E7" s="9">
        <v>784682</v>
      </c>
      <c r="F7" s="9">
        <f t="shared" si="0"/>
        <v>49500</v>
      </c>
      <c r="G7" s="9">
        <f t="shared" si="1"/>
        <v>6</v>
      </c>
    </row>
    <row r="8" spans="1:7" x14ac:dyDescent="0.2">
      <c r="A8" s="8" t="s">
        <v>266</v>
      </c>
      <c r="B8" s="8" t="s">
        <v>267</v>
      </c>
      <c r="C8" s="71">
        <v>53655</v>
      </c>
      <c r="D8" s="9">
        <v>53655</v>
      </c>
      <c r="E8" s="9">
        <v>47655</v>
      </c>
      <c r="F8" s="9">
        <f t="shared" si="0"/>
        <v>0</v>
      </c>
      <c r="G8" s="9">
        <f t="shared" si="1"/>
        <v>0</v>
      </c>
    </row>
    <row r="9" spans="1:7" x14ac:dyDescent="0.2">
      <c r="A9" s="8"/>
      <c r="B9" s="4" t="s">
        <v>413</v>
      </c>
      <c r="C9" s="74">
        <f>SUBTOTAL(109,Tabla10[2018])</f>
        <v>4570710</v>
      </c>
      <c r="D9" s="12">
        <f>SUM(Tabla10[2017])</f>
        <v>4452479</v>
      </c>
      <c r="E9" s="12">
        <f>SUM(Tabla10[2016])</f>
        <v>4383399</v>
      </c>
      <c r="F9" s="12">
        <f>SUM(Tabla10[DIFERÈNCIA])</f>
        <v>118231</v>
      </c>
      <c r="G9" s="12">
        <f>SUM(F9/D9)*100</f>
        <v>2.6553971394362557</v>
      </c>
    </row>
    <row r="10" spans="1:7" x14ac:dyDescent="0.2">
      <c r="A10" s="13"/>
      <c r="B10" s="14"/>
      <c r="C10" s="15"/>
      <c r="D10" s="15"/>
      <c r="E10" s="15"/>
      <c r="F10" s="16"/>
    </row>
    <row r="11" spans="1:7" x14ac:dyDescent="0.2">
      <c r="A11" s="2"/>
      <c r="B11" s="2"/>
      <c r="C11" s="2"/>
      <c r="D11" s="2"/>
      <c r="E11" s="2"/>
      <c r="F11" s="2"/>
    </row>
    <row r="12" spans="1:7" ht="16" customHeight="1" x14ac:dyDescent="0.2">
      <c r="A12" s="2"/>
      <c r="B12" s="3" t="s">
        <v>268</v>
      </c>
      <c r="C12" s="2"/>
      <c r="D12" s="2"/>
      <c r="E12" s="2"/>
      <c r="F12" s="2"/>
    </row>
    <row r="13" spans="1:7" x14ac:dyDescent="0.2">
      <c r="A13" s="2"/>
      <c r="B13" s="2"/>
      <c r="C13" s="2"/>
      <c r="D13" s="2"/>
      <c r="E13" s="2"/>
      <c r="F13" s="2"/>
    </row>
    <row r="14" spans="1:7" ht="16" customHeight="1" x14ac:dyDescent="0.2">
      <c r="A14" s="17" t="s">
        <v>56</v>
      </c>
      <c r="B14" s="17" t="s">
        <v>256</v>
      </c>
      <c r="C14" s="17" t="s">
        <v>452</v>
      </c>
      <c r="D14" s="18" t="s">
        <v>60</v>
      </c>
      <c r="E14" s="18" t="s">
        <v>59</v>
      </c>
      <c r="F14" s="19" t="s">
        <v>57</v>
      </c>
      <c r="G14" s="20" t="s">
        <v>58</v>
      </c>
    </row>
    <row r="15" spans="1:7" x14ac:dyDescent="0.2">
      <c r="A15" s="8" t="s">
        <v>269</v>
      </c>
      <c r="B15" s="8" t="s">
        <v>270</v>
      </c>
      <c r="C15" s="71">
        <v>214000</v>
      </c>
      <c r="D15" s="9">
        <v>160000</v>
      </c>
      <c r="E15" s="9">
        <v>83000</v>
      </c>
      <c r="F15" s="9">
        <f>SUM(C15-D15)</f>
        <v>54000</v>
      </c>
      <c r="G15" s="9">
        <f>SUM(F15/D15)*100</f>
        <v>33.75</v>
      </c>
    </row>
    <row r="16" spans="1:7" x14ac:dyDescent="0.2">
      <c r="A16" s="8"/>
      <c r="B16" s="4" t="s">
        <v>414</v>
      </c>
      <c r="C16" s="74">
        <f>SUBTOTAL(109,Tabla11[2018])</f>
        <v>214000</v>
      </c>
      <c r="D16" s="12">
        <f>SUM(Tabla11[2017])</f>
        <v>160000</v>
      </c>
      <c r="E16" s="12">
        <f>SUM(Tabla11[2016])</f>
        <v>83000</v>
      </c>
      <c r="F16" s="12">
        <f>SUM(Tabla11[DIFERÈNCIA])</f>
        <v>54000</v>
      </c>
      <c r="G16" s="12">
        <f>SUM(F16/D16)*100</f>
        <v>33.75</v>
      </c>
    </row>
    <row r="17" spans="1:7" x14ac:dyDescent="0.2">
      <c r="A17" s="21"/>
      <c r="B17" s="21"/>
      <c r="C17" s="22"/>
      <c r="D17" s="22"/>
      <c r="E17" s="22"/>
      <c r="F17" s="23"/>
    </row>
    <row r="18" spans="1:7" ht="20" customHeight="1" x14ac:dyDescent="0.2">
      <c r="A18" s="2"/>
      <c r="B18" s="3" t="s">
        <v>271</v>
      </c>
      <c r="C18" s="2"/>
      <c r="D18" s="2"/>
      <c r="E18" s="2"/>
      <c r="F18" s="2"/>
    </row>
    <row r="19" spans="1:7" x14ac:dyDescent="0.2">
      <c r="A19" s="2"/>
      <c r="B19" s="2"/>
      <c r="C19" s="2"/>
      <c r="D19" s="2"/>
      <c r="E19" s="2"/>
      <c r="F19" s="2"/>
    </row>
    <row r="20" spans="1:7" ht="16" customHeight="1" x14ac:dyDescent="0.2">
      <c r="A20" s="17" t="s">
        <v>56</v>
      </c>
      <c r="B20" s="17" t="s">
        <v>256</v>
      </c>
      <c r="C20" s="17" t="s">
        <v>452</v>
      </c>
      <c r="D20" s="18" t="s">
        <v>60</v>
      </c>
      <c r="E20" s="18" t="s">
        <v>59</v>
      </c>
      <c r="F20" s="19" t="s">
        <v>57</v>
      </c>
      <c r="G20" s="20" t="s">
        <v>58</v>
      </c>
    </row>
    <row r="21" spans="1:7" ht="20" customHeight="1" x14ac:dyDescent="0.2">
      <c r="A21" s="24" t="s">
        <v>272</v>
      </c>
      <c r="B21" s="24" t="s">
        <v>273</v>
      </c>
      <c r="C21" s="72">
        <v>12000</v>
      </c>
      <c r="D21" s="25">
        <v>12000</v>
      </c>
      <c r="E21" s="25">
        <v>12000</v>
      </c>
      <c r="F21" s="9">
        <f>SUM(C21-D21)</f>
        <v>0</v>
      </c>
      <c r="G21" s="9">
        <f>SUM(F21/D21)*100</f>
        <v>0</v>
      </c>
    </row>
    <row r="22" spans="1:7" ht="20" customHeight="1" x14ac:dyDescent="0.2">
      <c r="A22" s="24" t="s">
        <v>274</v>
      </c>
      <c r="B22" s="24" t="s">
        <v>275</v>
      </c>
      <c r="C22" s="72">
        <v>302315</v>
      </c>
      <c r="D22" s="25">
        <v>291150</v>
      </c>
      <c r="E22" s="25">
        <v>290125</v>
      </c>
      <c r="F22" s="9">
        <f t="shared" ref="F22:F55" si="2">SUM(C22-D22)</f>
        <v>11165</v>
      </c>
      <c r="G22" s="9">
        <f t="shared" ref="G22:G56" si="3">SUM(F22/D22)*100</f>
        <v>3.8347930619955348</v>
      </c>
    </row>
    <row r="23" spans="1:7" ht="20" customHeight="1" x14ac:dyDescent="0.2">
      <c r="A23" s="24" t="s">
        <v>276</v>
      </c>
      <c r="B23" s="24" t="s">
        <v>277</v>
      </c>
      <c r="C23" s="72">
        <v>28667</v>
      </c>
      <c r="D23" s="25">
        <v>25600</v>
      </c>
      <c r="E23" s="25">
        <v>26916</v>
      </c>
      <c r="F23" s="9">
        <f t="shared" si="2"/>
        <v>3067</v>
      </c>
      <c r="G23" s="9">
        <f t="shared" si="3"/>
        <v>11.98046875</v>
      </c>
    </row>
    <row r="24" spans="1:7" ht="20" customHeight="1" x14ac:dyDescent="0.2">
      <c r="A24" s="24" t="s">
        <v>278</v>
      </c>
      <c r="B24" s="24" t="s">
        <v>279</v>
      </c>
      <c r="C24" s="72">
        <v>11400</v>
      </c>
      <c r="D24" s="25">
        <v>11400</v>
      </c>
      <c r="E24" s="25">
        <v>11400</v>
      </c>
      <c r="F24" s="9">
        <f t="shared" si="2"/>
        <v>0</v>
      </c>
      <c r="G24" s="9">
        <f t="shared" si="3"/>
        <v>0</v>
      </c>
    </row>
    <row r="25" spans="1:7" ht="16" customHeight="1" x14ac:dyDescent="0.2">
      <c r="A25" s="24" t="s">
        <v>280</v>
      </c>
      <c r="B25" s="24" t="s">
        <v>281</v>
      </c>
      <c r="C25" s="72">
        <v>129626</v>
      </c>
      <c r="D25" s="25">
        <v>95500</v>
      </c>
      <c r="E25" s="25">
        <v>101500</v>
      </c>
      <c r="F25" s="9">
        <f t="shared" si="2"/>
        <v>34126</v>
      </c>
      <c r="G25" s="9">
        <f t="shared" si="3"/>
        <v>35.734031413612563</v>
      </c>
    </row>
    <row r="26" spans="1:7" ht="16" customHeight="1" x14ac:dyDescent="0.2">
      <c r="A26" s="24" t="s">
        <v>282</v>
      </c>
      <c r="B26" s="24" t="s">
        <v>283</v>
      </c>
      <c r="C26" s="72">
        <v>110000</v>
      </c>
      <c r="D26" s="25">
        <v>93000</v>
      </c>
      <c r="E26" s="25">
        <v>93000</v>
      </c>
      <c r="F26" s="9">
        <f t="shared" si="2"/>
        <v>17000</v>
      </c>
      <c r="G26" s="9">
        <f t="shared" si="3"/>
        <v>18.27956989247312</v>
      </c>
    </row>
    <row r="27" spans="1:7" ht="16" customHeight="1" x14ac:dyDescent="0.2">
      <c r="A27" s="24" t="s">
        <v>284</v>
      </c>
      <c r="B27" s="24" t="s">
        <v>285</v>
      </c>
      <c r="C27" s="72">
        <v>2000</v>
      </c>
      <c r="D27" s="25">
        <v>2000</v>
      </c>
      <c r="E27" s="25">
        <v>3000</v>
      </c>
      <c r="F27" s="9">
        <f t="shared" si="2"/>
        <v>0</v>
      </c>
      <c r="G27" s="9">
        <f t="shared" si="3"/>
        <v>0</v>
      </c>
    </row>
    <row r="28" spans="1:7" ht="16" customHeight="1" x14ac:dyDescent="0.2">
      <c r="A28" s="24" t="s">
        <v>286</v>
      </c>
      <c r="B28" s="24" t="s">
        <v>287</v>
      </c>
      <c r="C28" s="72">
        <v>14000</v>
      </c>
      <c r="D28" s="25">
        <v>12000</v>
      </c>
      <c r="E28" s="25">
        <v>14000</v>
      </c>
      <c r="F28" s="9">
        <f t="shared" si="2"/>
        <v>2000</v>
      </c>
      <c r="G28" s="9">
        <f t="shared" si="3"/>
        <v>16.666666666666664</v>
      </c>
    </row>
    <row r="29" spans="1:7" ht="16" customHeight="1" x14ac:dyDescent="0.2">
      <c r="A29" s="24" t="s">
        <v>288</v>
      </c>
      <c r="B29" s="24" t="s">
        <v>289</v>
      </c>
      <c r="C29" s="72">
        <v>67320</v>
      </c>
      <c r="D29" s="25">
        <v>51000</v>
      </c>
      <c r="E29" s="25">
        <v>25000</v>
      </c>
      <c r="F29" s="9">
        <f t="shared" si="2"/>
        <v>16320</v>
      </c>
      <c r="G29" s="9">
        <f t="shared" si="3"/>
        <v>32</v>
      </c>
    </row>
    <row r="30" spans="1:7" ht="16" customHeight="1" x14ac:dyDescent="0.2">
      <c r="A30" s="24" t="s">
        <v>290</v>
      </c>
      <c r="B30" s="24" t="s">
        <v>291</v>
      </c>
      <c r="C30" s="72">
        <v>4000</v>
      </c>
      <c r="D30" s="25">
        <v>4000</v>
      </c>
      <c r="E30" s="25">
        <v>2500</v>
      </c>
      <c r="F30" s="9">
        <f t="shared" si="2"/>
        <v>0</v>
      </c>
      <c r="G30" s="9">
        <f t="shared" si="3"/>
        <v>0</v>
      </c>
    </row>
    <row r="31" spans="1:7" ht="16" customHeight="1" x14ac:dyDescent="0.2">
      <c r="A31" s="24" t="s">
        <v>292</v>
      </c>
      <c r="B31" s="24" t="s">
        <v>293</v>
      </c>
      <c r="C31" s="72">
        <v>4000</v>
      </c>
      <c r="D31" s="25">
        <v>3000</v>
      </c>
      <c r="E31" s="25">
        <v>2600</v>
      </c>
      <c r="F31" s="9">
        <f t="shared" si="2"/>
        <v>1000</v>
      </c>
      <c r="G31" s="9">
        <f t="shared" si="3"/>
        <v>33.333333333333329</v>
      </c>
    </row>
    <row r="32" spans="1:7" ht="16" customHeight="1" x14ac:dyDescent="0.2">
      <c r="A32" s="24" t="s">
        <v>294</v>
      </c>
      <c r="B32" s="24" t="s">
        <v>295</v>
      </c>
      <c r="C32" s="72">
        <v>1000</v>
      </c>
      <c r="D32" s="25">
        <v>1000</v>
      </c>
      <c r="E32" s="25">
        <v>1000</v>
      </c>
      <c r="F32" s="9">
        <f t="shared" si="2"/>
        <v>0</v>
      </c>
      <c r="G32" s="9">
        <f t="shared" si="3"/>
        <v>0</v>
      </c>
    </row>
    <row r="33" spans="1:7" ht="20" customHeight="1" x14ac:dyDescent="0.2">
      <c r="A33" s="24" t="s">
        <v>296</v>
      </c>
      <c r="B33" s="24" t="s">
        <v>297</v>
      </c>
      <c r="C33" s="72">
        <v>68690</v>
      </c>
      <c r="D33" s="25">
        <v>67675</v>
      </c>
      <c r="E33" s="25">
        <v>69500</v>
      </c>
      <c r="F33" s="9">
        <f t="shared" si="2"/>
        <v>1015</v>
      </c>
      <c r="G33" s="9">
        <f t="shared" si="3"/>
        <v>1.499815293683044</v>
      </c>
    </row>
    <row r="34" spans="1:7" ht="20" customHeight="1" x14ac:dyDescent="0.2">
      <c r="A34" s="24" t="s">
        <v>298</v>
      </c>
      <c r="B34" s="24" t="s">
        <v>299</v>
      </c>
      <c r="C34" s="72">
        <v>105800</v>
      </c>
      <c r="D34" s="25">
        <v>105800</v>
      </c>
      <c r="E34" s="25">
        <v>105800</v>
      </c>
      <c r="F34" s="9">
        <f t="shared" si="2"/>
        <v>0</v>
      </c>
      <c r="G34" s="9">
        <f t="shared" si="3"/>
        <v>0</v>
      </c>
    </row>
    <row r="35" spans="1:7" ht="16" customHeight="1" x14ac:dyDescent="0.2">
      <c r="A35" s="24" t="s">
        <v>300</v>
      </c>
      <c r="B35" s="24" t="s">
        <v>301</v>
      </c>
      <c r="C35" s="72">
        <v>3000</v>
      </c>
      <c r="D35" s="25">
        <v>3000</v>
      </c>
      <c r="E35" s="25">
        <v>3000</v>
      </c>
      <c r="F35" s="9">
        <f t="shared" si="2"/>
        <v>0</v>
      </c>
      <c r="G35" s="9">
        <f t="shared" si="3"/>
        <v>0</v>
      </c>
    </row>
    <row r="36" spans="1:7" x14ac:dyDescent="0.2">
      <c r="A36" s="24" t="s">
        <v>302</v>
      </c>
      <c r="B36" s="24" t="s">
        <v>303</v>
      </c>
      <c r="C36" s="72">
        <v>39872</v>
      </c>
      <c r="D36" s="25">
        <v>24000</v>
      </c>
      <c r="E36" s="25">
        <v>21154</v>
      </c>
      <c r="F36" s="9">
        <f t="shared" si="2"/>
        <v>15872</v>
      </c>
      <c r="G36" s="9">
        <f t="shared" si="3"/>
        <v>66.133333333333326</v>
      </c>
    </row>
    <row r="37" spans="1:7" ht="16" customHeight="1" x14ac:dyDescent="0.2">
      <c r="A37" s="24" t="s">
        <v>304</v>
      </c>
      <c r="B37" s="24" t="s">
        <v>305</v>
      </c>
      <c r="C37" s="72">
        <v>5100</v>
      </c>
      <c r="D37" s="25">
        <v>5100</v>
      </c>
      <c r="E37" s="25">
        <v>4800</v>
      </c>
      <c r="F37" s="9">
        <f t="shared" si="2"/>
        <v>0</v>
      </c>
      <c r="G37" s="9">
        <f t="shared" si="3"/>
        <v>0</v>
      </c>
    </row>
    <row r="38" spans="1:7" ht="20" customHeight="1" x14ac:dyDescent="0.2">
      <c r="A38" s="24" t="s">
        <v>306</v>
      </c>
      <c r="B38" s="24" t="s">
        <v>307</v>
      </c>
      <c r="C38" s="72">
        <v>300</v>
      </c>
      <c r="D38" s="26">
        <v>300</v>
      </c>
      <c r="E38" s="26">
        <v>100</v>
      </c>
      <c r="F38" s="9">
        <f t="shared" si="2"/>
        <v>0</v>
      </c>
      <c r="G38" s="9">
        <f t="shared" si="3"/>
        <v>0</v>
      </c>
    </row>
    <row r="39" spans="1:7" ht="20" customHeight="1" x14ac:dyDescent="0.2">
      <c r="A39" s="24" t="s">
        <v>308</v>
      </c>
      <c r="B39" s="24" t="s">
        <v>309</v>
      </c>
      <c r="C39" s="72">
        <v>1000</v>
      </c>
      <c r="D39" s="25">
        <v>1000</v>
      </c>
      <c r="E39" s="25">
        <v>1000</v>
      </c>
      <c r="F39" s="9">
        <f t="shared" si="2"/>
        <v>0</v>
      </c>
      <c r="G39" s="9">
        <f t="shared" si="3"/>
        <v>0</v>
      </c>
    </row>
    <row r="40" spans="1:7" ht="16" customHeight="1" x14ac:dyDescent="0.2">
      <c r="A40" s="24" t="s">
        <v>310</v>
      </c>
      <c r="B40" s="24" t="s">
        <v>311</v>
      </c>
      <c r="C40" s="72">
        <v>409245</v>
      </c>
      <c r="D40" s="25">
        <v>458780</v>
      </c>
      <c r="E40" s="25">
        <v>472083</v>
      </c>
      <c r="F40" s="9">
        <f t="shared" si="2"/>
        <v>-49535</v>
      </c>
      <c r="G40" s="9">
        <f t="shared" si="3"/>
        <v>-10.797114085182441</v>
      </c>
    </row>
    <row r="41" spans="1:7" ht="20" customHeight="1" x14ac:dyDescent="0.2">
      <c r="A41" s="24" t="s">
        <v>312</v>
      </c>
      <c r="B41" s="24" t="s">
        <v>313</v>
      </c>
      <c r="C41" s="72">
        <v>3500</v>
      </c>
      <c r="D41" s="25">
        <v>2500</v>
      </c>
      <c r="E41" s="25">
        <v>1000</v>
      </c>
      <c r="F41" s="9">
        <f t="shared" si="2"/>
        <v>1000</v>
      </c>
      <c r="G41" s="9">
        <f t="shared" si="3"/>
        <v>40</v>
      </c>
    </row>
    <row r="42" spans="1:7" ht="16" customHeight="1" x14ac:dyDescent="0.2">
      <c r="A42" s="24" t="s">
        <v>314</v>
      </c>
      <c r="B42" s="24" t="s">
        <v>315</v>
      </c>
      <c r="C42" s="72">
        <v>4000</v>
      </c>
      <c r="D42" s="25">
        <v>4000</v>
      </c>
      <c r="E42" s="25">
        <v>4000</v>
      </c>
      <c r="F42" s="9">
        <f t="shared" si="2"/>
        <v>0</v>
      </c>
      <c r="G42" s="9">
        <f t="shared" si="3"/>
        <v>0</v>
      </c>
    </row>
    <row r="43" spans="1:7" ht="20" customHeight="1" x14ac:dyDescent="0.2">
      <c r="A43" s="24" t="s">
        <v>316</v>
      </c>
      <c r="B43" s="24" t="s">
        <v>317</v>
      </c>
      <c r="C43" s="72">
        <v>10500</v>
      </c>
      <c r="D43" s="25">
        <v>8000</v>
      </c>
      <c r="E43" s="25">
        <v>8000</v>
      </c>
      <c r="F43" s="9">
        <f>SUM(C43-D43)</f>
        <v>2500</v>
      </c>
      <c r="G43" s="9">
        <f t="shared" si="3"/>
        <v>31.25</v>
      </c>
    </row>
    <row r="44" spans="1:7" ht="20" customHeight="1" x14ac:dyDescent="0.2">
      <c r="A44" s="24" t="s">
        <v>318</v>
      </c>
      <c r="B44" s="24" t="s">
        <v>319</v>
      </c>
      <c r="C44" s="72">
        <v>200</v>
      </c>
      <c r="D44" s="26">
        <v>200</v>
      </c>
      <c r="E44" s="26">
        <v>200</v>
      </c>
      <c r="F44" s="9">
        <f t="shared" si="2"/>
        <v>0</v>
      </c>
      <c r="G44" s="9">
        <f t="shared" si="3"/>
        <v>0</v>
      </c>
    </row>
    <row r="45" spans="1:7" ht="20" customHeight="1" x14ac:dyDescent="0.2">
      <c r="A45" s="24" t="s">
        <v>320</v>
      </c>
      <c r="B45" s="24" t="s">
        <v>321</v>
      </c>
      <c r="C45" s="72">
        <v>4000</v>
      </c>
      <c r="D45" s="25">
        <v>4000</v>
      </c>
      <c r="E45" s="25">
        <v>4000</v>
      </c>
      <c r="F45" s="9">
        <f t="shared" si="2"/>
        <v>0</v>
      </c>
      <c r="G45" s="9">
        <f t="shared" si="3"/>
        <v>0</v>
      </c>
    </row>
    <row r="46" spans="1:7" ht="16" customHeight="1" x14ac:dyDescent="0.2">
      <c r="A46" s="24" t="s">
        <v>322</v>
      </c>
      <c r="B46" s="24" t="s">
        <v>323</v>
      </c>
      <c r="C46" s="72">
        <v>19500</v>
      </c>
      <c r="D46" s="25">
        <v>12000</v>
      </c>
      <c r="E46" s="25">
        <v>12000</v>
      </c>
      <c r="F46" s="9">
        <f t="shared" si="2"/>
        <v>7500</v>
      </c>
      <c r="G46" s="9">
        <f t="shared" si="3"/>
        <v>62.5</v>
      </c>
    </row>
    <row r="47" spans="1:7" ht="20" customHeight="1" x14ac:dyDescent="0.2">
      <c r="A47" s="24" t="s">
        <v>324</v>
      </c>
      <c r="B47" s="24" t="s">
        <v>325</v>
      </c>
      <c r="C47" s="72">
        <v>100</v>
      </c>
      <c r="D47" s="26">
        <v>100</v>
      </c>
      <c r="E47" s="26">
        <v>100</v>
      </c>
      <c r="F47" s="9">
        <f t="shared" si="2"/>
        <v>0</v>
      </c>
      <c r="G47" s="9">
        <f t="shared" si="3"/>
        <v>0</v>
      </c>
    </row>
    <row r="48" spans="1:7" ht="16" customHeight="1" x14ac:dyDescent="0.2">
      <c r="A48" s="24" t="s">
        <v>326</v>
      </c>
      <c r="B48" s="24" t="s">
        <v>327</v>
      </c>
      <c r="C48" s="72">
        <v>1000</v>
      </c>
      <c r="D48" s="25">
        <v>1000</v>
      </c>
      <c r="E48" s="25">
        <v>1000</v>
      </c>
      <c r="F48" s="9">
        <f t="shared" si="2"/>
        <v>0</v>
      </c>
      <c r="G48" s="9">
        <f t="shared" si="3"/>
        <v>0</v>
      </c>
    </row>
    <row r="49" spans="1:7" ht="16" customHeight="1" x14ac:dyDescent="0.2">
      <c r="A49" s="24" t="s">
        <v>328</v>
      </c>
      <c r="B49" s="24" t="s">
        <v>329</v>
      </c>
      <c r="C49" s="72">
        <v>8000</v>
      </c>
      <c r="D49" s="25">
        <v>7000</v>
      </c>
      <c r="E49" s="25">
        <v>7000</v>
      </c>
      <c r="F49" s="9">
        <f t="shared" si="2"/>
        <v>1000</v>
      </c>
      <c r="G49" s="9">
        <f t="shared" si="3"/>
        <v>14.285714285714285</v>
      </c>
    </row>
    <row r="50" spans="1:7" ht="16" customHeight="1" x14ac:dyDescent="0.2">
      <c r="A50" s="24" t="s">
        <v>330</v>
      </c>
      <c r="B50" s="24" t="s">
        <v>331</v>
      </c>
      <c r="C50" s="72">
        <v>75000</v>
      </c>
      <c r="D50" s="25">
        <v>66361</v>
      </c>
      <c r="E50" s="25">
        <v>63000</v>
      </c>
      <c r="F50" s="9">
        <f t="shared" si="2"/>
        <v>8639</v>
      </c>
      <c r="G50" s="9">
        <f t="shared" si="3"/>
        <v>13.018188393785508</v>
      </c>
    </row>
    <row r="51" spans="1:7" ht="16" customHeight="1" x14ac:dyDescent="0.2">
      <c r="A51" s="24" t="s">
        <v>332</v>
      </c>
      <c r="B51" s="24" t="s">
        <v>333</v>
      </c>
      <c r="C51" s="72">
        <v>35000</v>
      </c>
      <c r="D51" s="25">
        <v>33000</v>
      </c>
      <c r="E51" s="25">
        <v>33000</v>
      </c>
      <c r="F51" s="9">
        <f t="shared" si="2"/>
        <v>2000</v>
      </c>
      <c r="G51" s="9">
        <f t="shared" si="3"/>
        <v>6.0606060606060606</v>
      </c>
    </row>
    <row r="52" spans="1:7" ht="20" customHeight="1" x14ac:dyDescent="0.2">
      <c r="A52" s="24" t="s">
        <v>334</v>
      </c>
      <c r="B52" s="24" t="s">
        <v>187</v>
      </c>
      <c r="C52" s="72">
        <v>16000</v>
      </c>
      <c r="D52" s="25">
        <v>16000</v>
      </c>
      <c r="E52" s="25">
        <v>13000</v>
      </c>
      <c r="F52" s="9">
        <f t="shared" si="2"/>
        <v>0</v>
      </c>
      <c r="G52" s="9">
        <f t="shared" si="3"/>
        <v>0</v>
      </c>
    </row>
    <row r="53" spans="1:7" ht="20" customHeight="1" x14ac:dyDescent="0.2">
      <c r="A53" s="24" t="s">
        <v>335</v>
      </c>
      <c r="B53" s="24" t="s">
        <v>336</v>
      </c>
      <c r="C53" s="72">
        <v>136200</v>
      </c>
      <c r="D53" s="25">
        <v>136200</v>
      </c>
      <c r="E53" s="25">
        <v>115910</v>
      </c>
      <c r="F53" s="9">
        <f t="shared" si="2"/>
        <v>0</v>
      </c>
      <c r="G53" s="9">
        <f t="shared" si="3"/>
        <v>0</v>
      </c>
    </row>
    <row r="54" spans="1:7" ht="16" customHeight="1" x14ac:dyDescent="0.2">
      <c r="A54" s="24" t="s">
        <v>337</v>
      </c>
      <c r="B54" s="24" t="s">
        <v>338</v>
      </c>
      <c r="C54" s="72">
        <v>500000</v>
      </c>
      <c r="D54" s="25">
        <v>545000</v>
      </c>
      <c r="E54" s="25">
        <v>491600</v>
      </c>
      <c r="F54" s="9">
        <f t="shared" si="2"/>
        <v>-45000</v>
      </c>
      <c r="G54" s="9">
        <f t="shared" si="3"/>
        <v>-8.2568807339449553</v>
      </c>
    </row>
    <row r="55" spans="1:7" x14ac:dyDescent="0.2">
      <c r="A55" s="24" t="s">
        <v>339</v>
      </c>
      <c r="B55" s="24" t="s">
        <v>340</v>
      </c>
      <c r="C55" s="72">
        <v>10000</v>
      </c>
      <c r="D55" s="25">
        <v>10000</v>
      </c>
      <c r="E55" s="25">
        <v>10000</v>
      </c>
      <c r="F55" s="9">
        <f t="shared" si="2"/>
        <v>0</v>
      </c>
      <c r="G55" s="9">
        <f t="shared" si="3"/>
        <v>0</v>
      </c>
    </row>
    <row r="56" spans="1:7" x14ac:dyDescent="0.2">
      <c r="A56" s="24"/>
      <c r="B56" s="17" t="s">
        <v>415</v>
      </c>
      <c r="C56" s="75">
        <f>SUBTOTAL(109,Tabla12[2018])</f>
        <v>2142335</v>
      </c>
      <c r="D56" s="35">
        <f>SUM(Tabla12[2017])</f>
        <v>2112666</v>
      </c>
      <c r="E56" s="35">
        <f>SUM(Tabla12[2016])</f>
        <v>2024288</v>
      </c>
      <c r="F56" s="35">
        <f>SUM(Tabla12[DIFERÈNCIA])</f>
        <v>29669</v>
      </c>
      <c r="G56" s="12">
        <f t="shared" si="3"/>
        <v>1.4043393513219788</v>
      </c>
    </row>
    <row r="57" spans="1:7" x14ac:dyDescent="0.2">
      <c r="A57" s="24"/>
      <c r="B57" s="24"/>
      <c r="C57" s="25"/>
      <c r="D57" s="25"/>
      <c r="E57" s="26"/>
      <c r="F57" s="27"/>
    </row>
    <row r="58" spans="1:7" ht="20" customHeight="1" x14ac:dyDescent="0.2">
      <c r="A58" s="2"/>
      <c r="B58" s="3" t="s">
        <v>341</v>
      </c>
      <c r="C58" s="2"/>
      <c r="D58" s="2"/>
      <c r="E58" s="2"/>
      <c r="F58" s="2"/>
    </row>
    <row r="59" spans="1:7" x14ac:dyDescent="0.2">
      <c r="A59" s="2"/>
      <c r="B59" s="2"/>
      <c r="C59" s="2"/>
      <c r="D59" s="2"/>
      <c r="E59" s="2"/>
      <c r="F59" s="2"/>
    </row>
    <row r="60" spans="1:7" ht="20" customHeight="1" x14ac:dyDescent="0.2">
      <c r="A60" s="17" t="s">
        <v>56</v>
      </c>
      <c r="B60" s="17" t="s">
        <v>256</v>
      </c>
      <c r="C60" s="17" t="s">
        <v>452</v>
      </c>
      <c r="D60" s="18" t="s">
        <v>60</v>
      </c>
      <c r="E60" s="18" t="s">
        <v>59</v>
      </c>
      <c r="F60" s="19" t="s">
        <v>57</v>
      </c>
      <c r="G60" s="20" t="s">
        <v>58</v>
      </c>
    </row>
    <row r="61" spans="1:7" ht="20" customHeight="1" x14ac:dyDescent="0.2">
      <c r="A61" s="14" t="s">
        <v>342</v>
      </c>
      <c r="B61" s="14" t="s">
        <v>343</v>
      </c>
      <c r="C61" s="73">
        <v>1582697</v>
      </c>
      <c r="D61" s="15">
        <v>1548098</v>
      </c>
      <c r="E61" s="15">
        <v>1499533</v>
      </c>
      <c r="F61" s="9">
        <f>SUM(C61-D61)</f>
        <v>34599</v>
      </c>
      <c r="G61" s="9">
        <f t="shared" ref="G61:G81" si="4">SUM(F61/D61)*100</f>
        <v>2.2349360311814883</v>
      </c>
    </row>
    <row r="62" spans="1:7" ht="16" customHeight="1" x14ac:dyDescent="0.2">
      <c r="A62" s="14" t="s">
        <v>344</v>
      </c>
      <c r="B62" s="14" t="s">
        <v>345</v>
      </c>
      <c r="C62" s="73">
        <v>1000</v>
      </c>
      <c r="D62" s="15">
        <v>1000</v>
      </c>
      <c r="E62" s="15">
        <v>1000</v>
      </c>
      <c r="F62" s="9">
        <f t="shared" ref="F62:F80" si="5">SUM(C62-D62)</f>
        <v>0</v>
      </c>
      <c r="G62" s="9">
        <f t="shared" si="4"/>
        <v>0</v>
      </c>
    </row>
    <row r="63" spans="1:7" ht="16" customHeight="1" x14ac:dyDescent="0.2">
      <c r="A63" s="14" t="s">
        <v>346</v>
      </c>
      <c r="B63" s="14" t="s">
        <v>347</v>
      </c>
      <c r="C63" s="73">
        <v>122085</v>
      </c>
      <c r="D63" s="15">
        <v>122085</v>
      </c>
      <c r="E63" s="15">
        <v>122085</v>
      </c>
      <c r="F63" s="9">
        <f t="shared" si="5"/>
        <v>0</v>
      </c>
      <c r="G63" s="9">
        <f t="shared" si="4"/>
        <v>0</v>
      </c>
    </row>
    <row r="64" spans="1:7" ht="16" customHeight="1" x14ac:dyDescent="0.2">
      <c r="A64" s="14" t="s">
        <v>348</v>
      </c>
      <c r="B64" s="14" t="s">
        <v>349</v>
      </c>
      <c r="C64" s="73">
        <v>53400</v>
      </c>
      <c r="D64" s="15">
        <v>53400</v>
      </c>
      <c r="E64" s="15">
        <v>8400</v>
      </c>
      <c r="F64" s="9">
        <f t="shared" si="5"/>
        <v>0</v>
      </c>
      <c r="G64" s="9">
        <f t="shared" si="4"/>
        <v>0</v>
      </c>
    </row>
    <row r="65" spans="1:7" ht="21" customHeight="1" x14ac:dyDescent="0.2">
      <c r="A65" s="14" t="s">
        <v>350</v>
      </c>
      <c r="B65" s="14" t="s">
        <v>351</v>
      </c>
      <c r="C65" s="73">
        <v>1000</v>
      </c>
      <c r="D65" s="15">
        <v>1000</v>
      </c>
      <c r="E65" s="15">
        <v>1000</v>
      </c>
      <c r="F65" s="9">
        <f t="shared" si="5"/>
        <v>0</v>
      </c>
      <c r="G65" s="9">
        <f t="shared" si="4"/>
        <v>0</v>
      </c>
    </row>
    <row r="66" spans="1:7" ht="20" customHeight="1" x14ac:dyDescent="0.2">
      <c r="A66" s="14" t="s">
        <v>352</v>
      </c>
      <c r="B66" s="14" t="s">
        <v>353</v>
      </c>
      <c r="C66" s="73">
        <v>1000</v>
      </c>
      <c r="D66" s="15">
        <v>1000</v>
      </c>
      <c r="E66" s="15">
        <v>1000</v>
      </c>
      <c r="F66" s="9">
        <f t="shared" si="5"/>
        <v>0</v>
      </c>
      <c r="G66" s="9">
        <f t="shared" si="4"/>
        <v>0</v>
      </c>
    </row>
    <row r="67" spans="1:7" ht="20" customHeight="1" x14ac:dyDescent="0.2">
      <c r="A67" s="14" t="s">
        <v>354</v>
      </c>
      <c r="B67" s="14" t="s">
        <v>355</v>
      </c>
      <c r="C67" s="73">
        <v>104125</v>
      </c>
      <c r="D67" s="15">
        <v>104125</v>
      </c>
      <c r="E67" s="15">
        <v>104125</v>
      </c>
      <c r="F67" s="9">
        <f t="shared" si="5"/>
        <v>0</v>
      </c>
      <c r="G67" s="9">
        <f t="shared" si="4"/>
        <v>0</v>
      </c>
    </row>
    <row r="68" spans="1:7" ht="20" customHeight="1" x14ac:dyDescent="0.2">
      <c r="A68" s="14" t="s">
        <v>356</v>
      </c>
      <c r="B68" s="14" t="s">
        <v>357</v>
      </c>
      <c r="C68" s="73">
        <v>100</v>
      </c>
      <c r="D68" s="30">
        <v>100</v>
      </c>
      <c r="E68" s="30">
        <v>100</v>
      </c>
      <c r="F68" s="9">
        <f t="shared" si="5"/>
        <v>0</v>
      </c>
      <c r="G68" s="9">
        <f t="shared" si="4"/>
        <v>0</v>
      </c>
    </row>
    <row r="69" spans="1:7" ht="20" customHeight="1" x14ac:dyDescent="0.2">
      <c r="A69" s="14" t="s">
        <v>358</v>
      </c>
      <c r="B69" s="14" t="s">
        <v>359</v>
      </c>
      <c r="C69" s="73">
        <v>19000</v>
      </c>
      <c r="D69" s="15">
        <v>19000</v>
      </c>
      <c r="E69" s="15">
        <v>19000</v>
      </c>
      <c r="F69" s="9">
        <f t="shared" si="5"/>
        <v>0</v>
      </c>
      <c r="G69" s="9">
        <f t="shared" si="4"/>
        <v>0</v>
      </c>
    </row>
    <row r="70" spans="1:7" ht="16" customHeight="1" x14ac:dyDescent="0.2">
      <c r="A70" s="14" t="s">
        <v>360</v>
      </c>
      <c r="B70" s="14" t="s">
        <v>361</v>
      </c>
      <c r="C70" s="73">
        <v>170000</v>
      </c>
      <c r="D70" s="15">
        <v>164750</v>
      </c>
      <c r="E70" s="15">
        <v>144750</v>
      </c>
      <c r="F70" s="9">
        <f t="shared" si="5"/>
        <v>5250</v>
      </c>
      <c r="G70" s="9">
        <f t="shared" si="4"/>
        <v>3.1866464339908953</v>
      </c>
    </row>
    <row r="71" spans="1:7" ht="20" customHeight="1" x14ac:dyDescent="0.2">
      <c r="A71" s="14" t="s">
        <v>362</v>
      </c>
      <c r="B71" s="14" t="s">
        <v>363</v>
      </c>
      <c r="C71" s="73">
        <v>4800</v>
      </c>
      <c r="D71" s="15">
        <v>4800</v>
      </c>
      <c r="E71" s="15">
        <v>3800</v>
      </c>
      <c r="F71" s="9">
        <f t="shared" si="5"/>
        <v>0</v>
      </c>
      <c r="G71" s="9">
        <f t="shared" si="4"/>
        <v>0</v>
      </c>
    </row>
    <row r="72" spans="1:7" ht="20" customHeight="1" x14ac:dyDescent="0.2">
      <c r="A72" s="14" t="s">
        <v>364</v>
      </c>
      <c r="B72" s="14" t="s">
        <v>365</v>
      </c>
      <c r="C72" s="73">
        <v>25000</v>
      </c>
      <c r="D72" s="15">
        <v>25000</v>
      </c>
      <c r="E72" s="15">
        <v>18000</v>
      </c>
      <c r="F72" s="9">
        <f t="shared" si="5"/>
        <v>0</v>
      </c>
      <c r="G72" s="9">
        <f t="shared" si="4"/>
        <v>0</v>
      </c>
    </row>
    <row r="73" spans="1:7" ht="20" customHeight="1" x14ac:dyDescent="0.2">
      <c r="A73" s="14" t="s">
        <v>366</v>
      </c>
      <c r="B73" s="14" t="s">
        <v>367</v>
      </c>
      <c r="C73" s="73">
        <v>69900</v>
      </c>
      <c r="D73" s="15">
        <v>69900</v>
      </c>
      <c r="E73" s="15">
        <v>69900</v>
      </c>
      <c r="F73" s="9">
        <f t="shared" si="5"/>
        <v>0</v>
      </c>
      <c r="G73" s="9">
        <f t="shared" si="4"/>
        <v>0</v>
      </c>
    </row>
    <row r="74" spans="1:7" ht="16" customHeight="1" x14ac:dyDescent="0.2">
      <c r="A74" s="14" t="s">
        <v>368</v>
      </c>
      <c r="B74" s="14" t="s">
        <v>369</v>
      </c>
      <c r="C74" s="73">
        <v>100</v>
      </c>
      <c r="D74" s="30">
        <v>100</v>
      </c>
      <c r="E74" s="30">
        <v>100</v>
      </c>
      <c r="F74" s="9">
        <f t="shared" si="5"/>
        <v>0</v>
      </c>
      <c r="G74" s="9">
        <f t="shared" si="4"/>
        <v>0</v>
      </c>
    </row>
    <row r="75" spans="1:7" ht="20" customHeight="1" x14ac:dyDescent="0.2">
      <c r="A75" s="14" t="s">
        <v>370</v>
      </c>
      <c r="B75" s="14" t="s">
        <v>371</v>
      </c>
      <c r="C75" s="73">
        <v>1000</v>
      </c>
      <c r="D75" s="15">
        <v>1000</v>
      </c>
      <c r="E75" s="15">
        <v>1000</v>
      </c>
      <c r="F75" s="9">
        <f t="shared" si="5"/>
        <v>0</v>
      </c>
      <c r="G75" s="9">
        <f t="shared" si="4"/>
        <v>0</v>
      </c>
    </row>
    <row r="76" spans="1:7" ht="20" customHeight="1" x14ac:dyDescent="0.2">
      <c r="A76" s="14" t="s">
        <v>372</v>
      </c>
      <c r="B76" s="14" t="s">
        <v>373</v>
      </c>
      <c r="C76" s="73">
        <v>181780</v>
      </c>
      <c r="D76" s="15">
        <v>181780</v>
      </c>
      <c r="E76" s="15">
        <v>218183</v>
      </c>
      <c r="F76" s="9">
        <f t="shared" si="5"/>
        <v>0</v>
      </c>
      <c r="G76" s="9">
        <f t="shared" si="4"/>
        <v>0</v>
      </c>
    </row>
    <row r="77" spans="1:7" ht="20" customHeight="1" x14ac:dyDescent="0.2">
      <c r="A77" s="14" t="s">
        <v>374</v>
      </c>
      <c r="B77" s="14" t="s">
        <v>375</v>
      </c>
      <c r="C77" s="73">
        <v>100</v>
      </c>
      <c r="D77" s="30">
        <v>100</v>
      </c>
      <c r="E77" s="30">
        <v>100</v>
      </c>
      <c r="F77" s="9">
        <f t="shared" si="5"/>
        <v>0</v>
      </c>
      <c r="G77" s="9">
        <f t="shared" si="4"/>
        <v>0</v>
      </c>
    </row>
    <row r="78" spans="1:7" ht="20" customHeight="1" x14ac:dyDescent="0.2">
      <c r="A78" s="14" t="s">
        <v>376</v>
      </c>
      <c r="B78" s="14" t="s">
        <v>377</v>
      </c>
      <c r="C78" s="73">
        <v>20250</v>
      </c>
      <c r="D78" s="15">
        <v>20250</v>
      </c>
      <c r="E78" s="15">
        <v>20250</v>
      </c>
      <c r="F78" s="9">
        <f t="shared" si="5"/>
        <v>0</v>
      </c>
      <c r="G78" s="9">
        <f t="shared" si="4"/>
        <v>0</v>
      </c>
    </row>
    <row r="79" spans="1:7" ht="20" customHeight="1" x14ac:dyDescent="0.2">
      <c r="A79" s="14" t="s">
        <v>378</v>
      </c>
      <c r="B79" s="14" t="s">
        <v>379</v>
      </c>
      <c r="C79" s="73">
        <v>1000</v>
      </c>
      <c r="D79" s="15">
        <v>1000</v>
      </c>
      <c r="E79" s="15">
        <v>1000</v>
      </c>
      <c r="F79" s="9">
        <f t="shared" si="5"/>
        <v>0</v>
      </c>
      <c r="G79" s="9">
        <f t="shared" si="4"/>
        <v>0</v>
      </c>
    </row>
    <row r="80" spans="1:7" x14ac:dyDescent="0.2">
      <c r="A80" s="14" t="s">
        <v>380</v>
      </c>
      <c r="B80" s="14" t="s">
        <v>381</v>
      </c>
      <c r="C80" s="73">
        <v>6500</v>
      </c>
      <c r="D80" s="15">
        <v>2000</v>
      </c>
      <c r="E80" s="15">
        <v>4000</v>
      </c>
      <c r="F80" s="9">
        <f t="shared" si="5"/>
        <v>4500</v>
      </c>
      <c r="G80" s="9">
        <f t="shared" si="4"/>
        <v>225</v>
      </c>
    </row>
    <row r="81" spans="1:7" x14ac:dyDescent="0.2">
      <c r="A81" s="14"/>
      <c r="B81" s="39" t="s">
        <v>416</v>
      </c>
      <c r="C81" s="76">
        <f>SUBTOTAL(109,Tabla13[2018])</f>
        <v>2364837</v>
      </c>
      <c r="D81" s="37">
        <f>SUM(Tabla13[2017])</f>
        <v>2320488</v>
      </c>
      <c r="E81" s="37">
        <f>SUM(Tabla13[2016])</f>
        <v>2237326</v>
      </c>
      <c r="F81" s="38">
        <f>SUM(Tabla13[DIFERÈNCIA])</f>
        <v>44349</v>
      </c>
      <c r="G81" s="12">
        <f t="shared" si="4"/>
        <v>1.9111928180624076</v>
      </c>
    </row>
    <row r="82" spans="1:7" x14ac:dyDescent="0.2">
      <c r="A82" s="14"/>
      <c r="B82" s="14"/>
      <c r="C82" s="15"/>
      <c r="D82" s="15"/>
      <c r="E82" s="15"/>
      <c r="F82" s="16"/>
    </row>
    <row r="83" spans="1:7" ht="20" customHeight="1" x14ac:dyDescent="0.2">
      <c r="A83" s="2"/>
      <c r="B83" s="3" t="s">
        <v>382</v>
      </c>
      <c r="C83" s="2"/>
      <c r="D83" s="2"/>
      <c r="E83" s="2"/>
      <c r="F83" s="2"/>
    </row>
    <row r="84" spans="1:7" x14ac:dyDescent="0.2">
      <c r="A84" s="2"/>
      <c r="B84" s="2"/>
      <c r="C84" s="2"/>
      <c r="D84" s="2"/>
      <c r="E84" s="2"/>
      <c r="F84" s="2"/>
    </row>
    <row r="85" spans="1:7" ht="16" customHeight="1" x14ac:dyDescent="0.2">
      <c r="A85" s="17" t="s">
        <v>56</v>
      </c>
      <c r="B85" s="17" t="s">
        <v>256</v>
      </c>
      <c r="C85" s="17" t="s">
        <v>452</v>
      </c>
      <c r="D85" s="18" t="s">
        <v>60</v>
      </c>
      <c r="E85" s="18" t="s">
        <v>59</v>
      </c>
      <c r="F85" s="19" t="s">
        <v>57</v>
      </c>
      <c r="G85" s="20" t="s">
        <v>58</v>
      </c>
    </row>
    <row r="86" spans="1:7" ht="16" customHeight="1" x14ac:dyDescent="0.2">
      <c r="A86" s="13" t="s">
        <v>383</v>
      </c>
      <c r="B86" s="14" t="s">
        <v>384</v>
      </c>
      <c r="C86" s="73">
        <v>500</v>
      </c>
      <c r="D86" s="30">
        <v>500</v>
      </c>
      <c r="E86" s="30">
        <v>500</v>
      </c>
      <c r="F86" s="9">
        <f>SUM(C86-D86)</f>
        <v>0</v>
      </c>
      <c r="G86" s="9">
        <f t="shared" ref="G86:G90" si="6">SUM(F86/D86)*100</f>
        <v>0</v>
      </c>
    </row>
    <row r="87" spans="1:7" ht="16" customHeight="1" x14ac:dyDescent="0.2">
      <c r="A87" s="13" t="s">
        <v>385</v>
      </c>
      <c r="B87" s="14" t="s">
        <v>386</v>
      </c>
      <c r="C87" s="73">
        <v>47716</v>
      </c>
      <c r="D87" s="15">
        <v>44000</v>
      </c>
      <c r="E87" s="15">
        <v>44000</v>
      </c>
      <c r="F87" s="9">
        <f t="shared" ref="F87:F89" si="7">SUM(C87-D87)</f>
        <v>3716</v>
      </c>
      <c r="G87" s="9">
        <f t="shared" si="6"/>
        <v>8.4454545454545453</v>
      </c>
    </row>
    <row r="88" spans="1:7" ht="16" customHeight="1" x14ac:dyDescent="0.2">
      <c r="A88" s="13" t="s">
        <v>387</v>
      </c>
      <c r="B88" s="14" t="s">
        <v>388</v>
      </c>
      <c r="C88" s="73">
        <v>106524</v>
      </c>
      <c r="D88" s="15">
        <v>103300</v>
      </c>
      <c r="E88" s="15">
        <v>103300</v>
      </c>
      <c r="F88" s="9">
        <f t="shared" si="7"/>
        <v>3224</v>
      </c>
      <c r="G88" s="9">
        <f t="shared" si="6"/>
        <v>3.1210067763794771</v>
      </c>
    </row>
    <row r="89" spans="1:7" x14ac:dyDescent="0.2">
      <c r="A89" s="13" t="s">
        <v>389</v>
      </c>
      <c r="B89" s="14" t="s">
        <v>390</v>
      </c>
      <c r="C89" s="73">
        <v>1000</v>
      </c>
      <c r="D89" s="15">
        <v>1000</v>
      </c>
      <c r="E89" s="15">
        <v>1000</v>
      </c>
      <c r="F89" s="9">
        <f t="shared" si="7"/>
        <v>0</v>
      </c>
      <c r="G89" s="9">
        <f t="shared" si="6"/>
        <v>0</v>
      </c>
    </row>
    <row r="90" spans="1:7" x14ac:dyDescent="0.2">
      <c r="A90" s="13"/>
      <c r="B90" s="39" t="s">
        <v>417</v>
      </c>
      <c r="C90" s="76">
        <f>SUBTOTAL(109,Tabla14[2018])</f>
        <v>155740</v>
      </c>
      <c r="D90" s="37">
        <f>SUM(Tabla14[2017])</f>
        <v>148800</v>
      </c>
      <c r="E90" s="37">
        <f>SUM(Tabla14[2016])</f>
        <v>148800</v>
      </c>
      <c r="F90" s="38">
        <f>SUM(Tabla14[DIFERÈNCIA])</f>
        <v>6940</v>
      </c>
      <c r="G90" s="12">
        <f t="shared" si="6"/>
        <v>4.663978494623656</v>
      </c>
    </row>
    <row r="91" spans="1:7" x14ac:dyDescent="0.2">
      <c r="A91" s="13"/>
      <c r="B91" s="14"/>
      <c r="C91" s="15"/>
      <c r="D91" s="15"/>
      <c r="E91" s="30"/>
      <c r="F91" s="16"/>
    </row>
    <row r="92" spans="1:7" ht="20" customHeight="1" x14ac:dyDescent="0.2">
      <c r="A92" s="2"/>
      <c r="B92" s="32" t="s">
        <v>391</v>
      </c>
      <c r="C92" s="2"/>
      <c r="D92" s="2"/>
      <c r="E92" s="2"/>
      <c r="F92" s="2"/>
    </row>
    <row r="93" spans="1:7" x14ac:dyDescent="0.2">
      <c r="A93" s="2"/>
      <c r="B93" s="2"/>
      <c r="C93" s="2"/>
      <c r="D93" s="2"/>
      <c r="E93" s="2"/>
      <c r="F93" s="2"/>
    </row>
    <row r="94" spans="1:7" ht="20" customHeight="1" x14ac:dyDescent="0.2">
      <c r="A94" s="4" t="s">
        <v>56</v>
      </c>
      <c r="B94" s="4" t="s">
        <v>256</v>
      </c>
      <c r="C94" s="4" t="s">
        <v>452</v>
      </c>
      <c r="D94" s="5" t="s">
        <v>60</v>
      </c>
      <c r="E94" s="5" t="s">
        <v>59</v>
      </c>
      <c r="F94" s="6" t="s">
        <v>57</v>
      </c>
      <c r="G94" s="7" t="s">
        <v>58</v>
      </c>
    </row>
    <row r="95" spans="1:7" ht="20" customHeight="1" x14ac:dyDescent="0.2">
      <c r="A95" s="8" t="s">
        <v>392</v>
      </c>
      <c r="B95" s="8" t="s">
        <v>393</v>
      </c>
      <c r="C95" s="72">
        <v>0</v>
      </c>
      <c r="D95" s="10">
        <v>0</v>
      </c>
      <c r="E95" s="9">
        <v>2716</v>
      </c>
      <c r="F95" s="9">
        <f>SUM(C95-D95)</f>
        <v>0</v>
      </c>
      <c r="G95" s="9">
        <v>0</v>
      </c>
    </row>
    <row r="96" spans="1:7" ht="20" customHeight="1" x14ac:dyDescent="0.2">
      <c r="A96" s="8" t="s">
        <v>394</v>
      </c>
      <c r="B96" s="8" t="s">
        <v>395</v>
      </c>
      <c r="C96" s="72">
        <v>0</v>
      </c>
      <c r="D96" s="10">
        <v>0</v>
      </c>
      <c r="E96" s="10">
        <v>0</v>
      </c>
      <c r="F96" s="9">
        <f t="shared" ref="F96:F100" si="8">SUM(C96-D96)</f>
        <v>0</v>
      </c>
      <c r="G96" s="9">
        <v>0</v>
      </c>
    </row>
    <row r="97" spans="1:7" ht="20" customHeight="1" x14ac:dyDescent="0.2">
      <c r="A97" s="8" t="s">
        <v>396</v>
      </c>
      <c r="B97" s="8" t="s">
        <v>397</v>
      </c>
      <c r="C97" s="72">
        <v>241533</v>
      </c>
      <c r="D97" s="9">
        <v>500000</v>
      </c>
      <c r="E97" s="9">
        <v>30000</v>
      </c>
      <c r="F97" s="9">
        <f t="shared" si="8"/>
        <v>-258467</v>
      </c>
      <c r="G97" s="9">
        <v>0</v>
      </c>
    </row>
    <row r="98" spans="1:7" ht="16" customHeight="1" x14ac:dyDescent="0.2">
      <c r="A98" s="8" t="s">
        <v>398</v>
      </c>
      <c r="B98" s="8" t="s">
        <v>399</v>
      </c>
      <c r="C98" s="72">
        <v>0</v>
      </c>
      <c r="D98" s="9">
        <v>47671</v>
      </c>
      <c r="E98" s="10">
        <v>0</v>
      </c>
      <c r="F98" s="9">
        <f t="shared" si="8"/>
        <v>-47671</v>
      </c>
      <c r="G98" s="9">
        <v>0</v>
      </c>
    </row>
    <row r="99" spans="1:7" ht="20" customHeight="1" x14ac:dyDescent="0.2">
      <c r="A99" s="8" t="s">
        <v>400</v>
      </c>
      <c r="B99" s="8" t="s">
        <v>401</v>
      </c>
      <c r="C99" s="72">
        <v>0</v>
      </c>
      <c r="D99" s="9">
        <v>60000</v>
      </c>
      <c r="E99" s="10">
        <v>0</v>
      </c>
      <c r="F99" s="9">
        <f t="shared" si="8"/>
        <v>-60000</v>
      </c>
      <c r="G99" s="9">
        <v>0</v>
      </c>
    </row>
    <row r="100" spans="1:7" x14ac:dyDescent="0.2">
      <c r="A100" s="24">
        <v>764.01</v>
      </c>
      <c r="B100" s="8" t="s">
        <v>402</v>
      </c>
      <c r="C100" s="72">
        <v>130000</v>
      </c>
      <c r="D100" s="9">
        <v>130000</v>
      </c>
      <c r="E100" s="10">
        <v>0</v>
      </c>
      <c r="F100" s="9">
        <f t="shared" si="8"/>
        <v>0</v>
      </c>
      <c r="G100" s="9">
        <v>0</v>
      </c>
    </row>
    <row r="101" spans="1:7" x14ac:dyDescent="0.2">
      <c r="A101" s="8"/>
      <c r="B101" s="4" t="s">
        <v>478</v>
      </c>
      <c r="C101" s="74">
        <f>SUBTOTAL(109,Tabla15[2018])</f>
        <v>371533</v>
      </c>
      <c r="D101" s="12">
        <f>SUM(Tabla15[2017])</f>
        <v>737671</v>
      </c>
      <c r="E101" s="6">
        <f>SUM(Tabla15[2016])</f>
        <v>32716</v>
      </c>
      <c r="F101" s="12">
        <f>SUM(Tabla15[DIFERÈNCIA])</f>
        <v>-366138</v>
      </c>
      <c r="G101" s="36" t="s">
        <v>481</v>
      </c>
    </row>
    <row r="102" spans="1:7" x14ac:dyDescent="0.2">
      <c r="A102" s="24"/>
      <c r="B102" s="8"/>
      <c r="C102" s="9"/>
      <c r="D102" s="10"/>
      <c r="E102" s="9"/>
      <c r="F102" s="11"/>
    </row>
    <row r="103" spans="1:7" ht="30" customHeight="1" x14ac:dyDescent="0.2">
      <c r="A103" s="2"/>
      <c r="B103" s="32" t="s">
        <v>403</v>
      </c>
      <c r="C103" s="28" t="s">
        <v>455</v>
      </c>
      <c r="D103" s="28" t="s">
        <v>455</v>
      </c>
      <c r="E103" s="28" t="s">
        <v>455</v>
      </c>
      <c r="F103" s="29" t="s">
        <v>455</v>
      </c>
    </row>
    <row r="104" spans="1:7" x14ac:dyDescent="0.2">
      <c r="A104" s="2"/>
      <c r="B104" s="2"/>
      <c r="C104" s="2"/>
      <c r="D104" s="2"/>
      <c r="E104" s="2"/>
      <c r="F104" s="2"/>
    </row>
    <row r="105" spans="1:7" ht="20" customHeight="1" x14ac:dyDescent="0.2"/>
    <row r="106" spans="1:7" x14ac:dyDescent="0.2">
      <c r="A106" s="4" t="s">
        <v>56</v>
      </c>
      <c r="B106" s="4" t="s">
        <v>256</v>
      </c>
      <c r="C106" s="4" t="s">
        <v>452</v>
      </c>
      <c r="D106" s="5" t="s">
        <v>60</v>
      </c>
      <c r="E106" s="5" t="s">
        <v>59</v>
      </c>
      <c r="F106" s="6" t="s">
        <v>57</v>
      </c>
      <c r="G106" s="7" t="s">
        <v>58</v>
      </c>
    </row>
    <row r="107" spans="1:7" x14ac:dyDescent="0.2">
      <c r="A107" s="13" t="s">
        <v>404</v>
      </c>
      <c r="B107" s="14" t="s">
        <v>405</v>
      </c>
      <c r="C107" s="15">
        <v>15000</v>
      </c>
      <c r="D107" s="15">
        <v>15000</v>
      </c>
      <c r="E107" s="15">
        <v>15000</v>
      </c>
      <c r="F107" s="9">
        <f t="shared" ref="F107:F108" si="9">SUM(C107-D107)</f>
        <v>0</v>
      </c>
      <c r="G107" s="9">
        <v>0</v>
      </c>
    </row>
    <row r="108" spans="1:7" x14ac:dyDescent="0.2">
      <c r="A108" s="77"/>
      <c r="B108" s="78" t="s">
        <v>479</v>
      </c>
      <c r="C108" s="79">
        <f>SUBTOTAL(109,C107)</f>
        <v>15000</v>
      </c>
      <c r="D108" s="79">
        <f>SUBTOTAL(109,D107)</f>
        <v>15000</v>
      </c>
      <c r="E108" s="79">
        <f>SUBTOTAL(109,E107)</f>
        <v>15000</v>
      </c>
      <c r="F108" s="80">
        <f t="shared" si="9"/>
        <v>0</v>
      </c>
      <c r="G108" s="81">
        <v>0</v>
      </c>
    </row>
    <row r="109" spans="1:7" x14ac:dyDescent="0.2">
      <c r="A109" s="82"/>
      <c r="B109" s="83"/>
      <c r="C109" s="84"/>
      <c r="D109" s="84"/>
      <c r="E109" s="84"/>
      <c r="F109" s="85"/>
      <c r="G109" s="86"/>
    </row>
    <row r="110" spans="1:7" ht="20" customHeight="1" x14ac:dyDescent="0.2">
      <c r="A110" s="2"/>
      <c r="B110" s="32" t="s">
        <v>406</v>
      </c>
      <c r="C110" s="28" t="s">
        <v>455</v>
      </c>
      <c r="D110" s="28" t="s">
        <v>455</v>
      </c>
      <c r="E110" s="31" t="s">
        <v>455</v>
      </c>
      <c r="F110" s="29" t="s">
        <v>455</v>
      </c>
    </row>
    <row r="111" spans="1:7" x14ac:dyDescent="0.2">
      <c r="A111" s="2"/>
      <c r="B111" s="2"/>
      <c r="C111" s="2"/>
      <c r="D111" s="2"/>
      <c r="E111" s="2"/>
      <c r="F111" s="2"/>
    </row>
    <row r="112" spans="1:7" ht="20" customHeight="1" x14ac:dyDescent="0.2">
      <c r="A112" s="4" t="s">
        <v>56</v>
      </c>
      <c r="B112" s="4" t="s">
        <v>256</v>
      </c>
      <c r="C112" s="4" t="s">
        <v>452</v>
      </c>
      <c r="D112" s="5" t="s">
        <v>60</v>
      </c>
      <c r="E112" s="5" t="s">
        <v>59</v>
      </c>
      <c r="F112" s="6" t="s">
        <v>57</v>
      </c>
      <c r="G112" s="7" t="s">
        <v>58</v>
      </c>
    </row>
    <row r="113" spans="1:7" ht="20" customHeight="1" x14ac:dyDescent="0.2">
      <c r="A113" s="13" t="s">
        <v>407</v>
      </c>
      <c r="B113" s="14" t="s">
        <v>408</v>
      </c>
      <c r="C113" s="15">
        <v>115000</v>
      </c>
      <c r="D113" s="15">
        <v>175000</v>
      </c>
      <c r="E113" s="15">
        <v>175000</v>
      </c>
      <c r="F113" s="9">
        <f t="shared" ref="F113:F114" si="10">SUM(C113-D113)</f>
        <v>-60000</v>
      </c>
      <c r="G113" s="9">
        <v>0</v>
      </c>
    </row>
    <row r="114" spans="1:7" x14ac:dyDescent="0.2">
      <c r="A114" s="13" t="s">
        <v>409</v>
      </c>
      <c r="B114" s="14" t="s">
        <v>410</v>
      </c>
      <c r="C114" s="15">
        <v>572000</v>
      </c>
      <c r="D114" s="15">
        <v>75000</v>
      </c>
      <c r="E114" s="15">
        <v>0</v>
      </c>
      <c r="F114" s="9">
        <f t="shared" si="10"/>
        <v>497000</v>
      </c>
      <c r="G114" s="9">
        <v>0</v>
      </c>
    </row>
    <row r="115" spans="1:7" x14ac:dyDescent="0.2">
      <c r="A115" s="77"/>
      <c r="B115" s="78" t="s">
        <v>480</v>
      </c>
      <c r="C115" s="87">
        <f>SUBTOTAL(109,C113:C114)</f>
        <v>687000</v>
      </c>
      <c r="D115" s="79">
        <f>SUBTOTAL(109,D113:D114)</f>
        <v>250000</v>
      </c>
      <c r="E115" s="79">
        <f>SUBTOTAL(109,E113:E114)</f>
        <v>175000</v>
      </c>
      <c r="F115" s="79">
        <f>SUBTOTAL(109,F113:F114)</f>
        <v>437000</v>
      </c>
      <c r="G115" s="80">
        <v>174.8</v>
      </c>
    </row>
    <row r="116" spans="1:7" x14ac:dyDescent="0.2">
      <c r="A116" s="13"/>
      <c r="B116" s="14"/>
      <c r="C116" s="15"/>
      <c r="D116" s="30"/>
      <c r="E116" s="15"/>
      <c r="F116" s="16"/>
    </row>
    <row r="117" spans="1:7" ht="20" customHeight="1" x14ac:dyDescent="0.2">
      <c r="A117" s="2"/>
      <c r="B117" s="32" t="s">
        <v>411</v>
      </c>
      <c r="C117" s="28" t="s">
        <v>455</v>
      </c>
      <c r="D117" s="28" t="s">
        <v>455</v>
      </c>
      <c r="E117" s="31" t="s">
        <v>455</v>
      </c>
      <c r="F117" s="29" t="s">
        <v>455</v>
      </c>
    </row>
    <row r="118" spans="1:7" x14ac:dyDescent="0.2">
      <c r="A118" s="2"/>
      <c r="B118" s="2"/>
      <c r="C118" s="2"/>
      <c r="D118" s="2"/>
      <c r="E118" s="2"/>
      <c r="F118" s="2"/>
    </row>
    <row r="119" spans="1:7" x14ac:dyDescent="0.2">
      <c r="A119" s="106"/>
      <c r="B119" s="106"/>
      <c r="C119" s="2"/>
      <c r="D119" s="2"/>
      <c r="E119" s="2"/>
      <c r="F119" s="2"/>
    </row>
    <row r="120" spans="1:7" ht="16" customHeight="1" x14ac:dyDescent="0.2">
      <c r="A120" s="2"/>
      <c r="B120" s="33" t="s">
        <v>412</v>
      </c>
      <c r="C120" s="34">
        <v>10521155</v>
      </c>
      <c r="D120" s="34">
        <v>10197104</v>
      </c>
      <c r="E120" s="34">
        <v>9124000</v>
      </c>
      <c r="F120" s="34">
        <v>324051</v>
      </c>
      <c r="G120" s="34">
        <v>3.18</v>
      </c>
    </row>
  </sheetData>
  <mergeCells count="1">
    <mergeCell ref="A119:B119"/>
  </mergeCells>
  <pageMargins left="0.7" right="0.7" top="0.75" bottom="0.75" header="0.3" footer="0.3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74"/>
  <sheetViews>
    <sheetView topLeftCell="A297" zoomScale="113" zoomScaleNormal="113" workbookViewId="0">
      <selection activeCell="H478" activeCellId="4" sqref="H218:H315 H372 H376 H381 H478"/>
    </sheetView>
  </sheetViews>
  <sheetFormatPr baseColWidth="10" defaultColWidth="11" defaultRowHeight="16" x14ac:dyDescent="0.2"/>
  <cols>
    <col min="1" max="1" width="5.83203125" customWidth="1"/>
    <col min="2" max="2" width="7.6640625" customWidth="1"/>
    <col min="3" max="3" width="15.33203125" customWidth="1"/>
    <col min="4" max="4" width="44.33203125" customWidth="1"/>
    <col min="5" max="5" width="15" customWidth="1"/>
    <col min="6" max="6" width="17.33203125" customWidth="1"/>
    <col min="7" max="7" width="7.6640625" customWidth="1"/>
    <col min="8" max="8" width="14.83203125" customWidth="1"/>
  </cols>
  <sheetData>
    <row r="1" spans="1:8" x14ac:dyDescent="0.2">
      <c r="A1" s="101" t="s">
        <v>72</v>
      </c>
      <c r="B1" s="102" t="s">
        <v>55</v>
      </c>
      <c r="C1" s="102" t="s">
        <v>425</v>
      </c>
      <c r="D1" s="103" t="s">
        <v>56</v>
      </c>
      <c r="E1" s="103" t="s">
        <v>426</v>
      </c>
      <c r="F1" s="103" t="s">
        <v>435</v>
      </c>
      <c r="G1" s="104" t="s">
        <v>453</v>
      </c>
      <c r="H1" s="102" t="s">
        <v>454</v>
      </c>
    </row>
    <row r="2" spans="1:8" hidden="1" x14ac:dyDescent="0.2">
      <c r="A2" s="95">
        <v>110</v>
      </c>
      <c r="B2" s="47">
        <v>31000</v>
      </c>
      <c r="C2" s="52" t="s">
        <v>428</v>
      </c>
      <c r="D2" s="52" t="s">
        <v>184</v>
      </c>
      <c r="E2" s="49" t="s">
        <v>562</v>
      </c>
      <c r="F2" s="49" t="s">
        <v>553</v>
      </c>
      <c r="G2" s="51" t="s">
        <v>565</v>
      </c>
      <c r="H2" s="50">
        <v>102699</v>
      </c>
    </row>
    <row r="3" spans="1:8" hidden="1" x14ac:dyDescent="0.2">
      <c r="A3" s="95">
        <v>110</v>
      </c>
      <c r="B3" s="47">
        <v>31000</v>
      </c>
      <c r="C3" s="52" t="s">
        <v>428</v>
      </c>
      <c r="D3" s="52" t="s">
        <v>184</v>
      </c>
      <c r="E3" s="49" t="s">
        <v>562</v>
      </c>
      <c r="F3" s="49" t="s">
        <v>553</v>
      </c>
      <c r="G3" s="51">
        <v>2018</v>
      </c>
      <c r="H3" s="50">
        <v>102699</v>
      </c>
    </row>
    <row r="4" spans="1:8" hidden="1" x14ac:dyDescent="0.2">
      <c r="A4" s="46">
        <v>110</v>
      </c>
      <c r="B4" s="47">
        <v>31000</v>
      </c>
      <c r="C4" s="48" t="s">
        <v>428</v>
      </c>
      <c r="D4" s="49" t="s">
        <v>184</v>
      </c>
      <c r="E4" s="49" t="s">
        <v>562</v>
      </c>
      <c r="F4" s="49" t="s">
        <v>553</v>
      </c>
      <c r="G4" s="51">
        <v>2016</v>
      </c>
      <c r="H4" s="50">
        <v>111788</v>
      </c>
    </row>
    <row r="5" spans="1:8" hidden="1" x14ac:dyDescent="0.2">
      <c r="A5" s="46">
        <v>110</v>
      </c>
      <c r="B5" s="47">
        <v>31000</v>
      </c>
      <c r="C5" s="48" t="s">
        <v>428</v>
      </c>
      <c r="D5" s="49" t="s">
        <v>184</v>
      </c>
      <c r="E5" s="49" t="s">
        <v>562</v>
      </c>
      <c r="F5" s="49" t="s">
        <v>553</v>
      </c>
      <c r="G5" s="51">
        <v>2017</v>
      </c>
      <c r="H5" s="50">
        <v>102813</v>
      </c>
    </row>
    <row r="6" spans="1:8" hidden="1" x14ac:dyDescent="0.2">
      <c r="A6" s="95">
        <v>110</v>
      </c>
      <c r="B6" s="47">
        <v>31001</v>
      </c>
      <c r="C6" s="52" t="s">
        <v>428</v>
      </c>
      <c r="D6" s="52" t="s">
        <v>185</v>
      </c>
      <c r="E6" s="49" t="s">
        <v>562</v>
      </c>
      <c r="F6" s="49" t="s">
        <v>553</v>
      </c>
      <c r="G6" s="51" t="s">
        <v>565</v>
      </c>
      <c r="H6" s="50">
        <v>2000</v>
      </c>
    </row>
    <row r="7" spans="1:8" hidden="1" x14ac:dyDescent="0.2">
      <c r="A7" s="95">
        <v>110</v>
      </c>
      <c r="B7" s="47">
        <v>31001</v>
      </c>
      <c r="C7" s="52" t="s">
        <v>428</v>
      </c>
      <c r="D7" s="52" t="s">
        <v>185</v>
      </c>
      <c r="E7" s="49" t="s">
        <v>562</v>
      </c>
      <c r="F7" s="49" t="s">
        <v>553</v>
      </c>
      <c r="G7" s="51">
        <v>2018</v>
      </c>
      <c r="H7" s="50">
        <v>2000</v>
      </c>
    </row>
    <row r="8" spans="1:8" hidden="1" x14ac:dyDescent="0.2">
      <c r="A8" s="46">
        <v>110</v>
      </c>
      <c r="B8" s="47">
        <v>31001</v>
      </c>
      <c r="C8" s="48" t="s">
        <v>428</v>
      </c>
      <c r="D8" s="49" t="s">
        <v>185</v>
      </c>
      <c r="E8" s="49" t="s">
        <v>562</v>
      </c>
      <c r="F8" s="49" t="s">
        <v>553</v>
      </c>
      <c r="G8" s="51">
        <v>2016</v>
      </c>
      <c r="H8" s="50">
        <v>5000</v>
      </c>
    </row>
    <row r="9" spans="1:8" hidden="1" x14ac:dyDescent="0.2">
      <c r="A9" s="46">
        <v>110</v>
      </c>
      <c r="B9" s="47">
        <v>31001</v>
      </c>
      <c r="C9" s="48" t="s">
        <v>428</v>
      </c>
      <c r="D9" s="49" t="s">
        <v>185</v>
      </c>
      <c r="E9" s="49" t="s">
        <v>562</v>
      </c>
      <c r="F9" s="49" t="s">
        <v>553</v>
      </c>
      <c r="G9" s="51">
        <v>2017</v>
      </c>
      <c r="H9" s="50">
        <v>2000</v>
      </c>
    </row>
    <row r="10" spans="1:8" hidden="1" x14ac:dyDescent="0.2">
      <c r="A10" s="95">
        <v>110</v>
      </c>
      <c r="B10" s="47">
        <v>31100</v>
      </c>
      <c r="C10" s="52" t="s">
        <v>428</v>
      </c>
      <c r="D10" s="52" t="s">
        <v>186</v>
      </c>
      <c r="E10" s="49" t="s">
        <v>562</v>
      </c>
      <c r="F10" s="49" t="s">
        <v>553</v>
      </c>
      <c r="G10" s="51" t="s">
        <v>565</v>
      </c>
      <c r="H10" s="50">
        <v>1000</v>
      </c>
    </row>
    <row r="11" spans="1:8" hidden="1" x14ac:dyDescent="0.2">
      <c r="A11" s="95">
        <v>110</v>
      </c>
      <c r="B11" s="47">
        <v>31100</v>
      </c>
      <c r="C11" s="52" t="s">
        <v>428</v>
      </c>
      <c r="D11" s="52" t="s">
        <v>186</v>
      </c>
      <c r="E11" s="49" t="s">
        <v>562</v>
      </c>
      <c r="F11" s="49" t="s">
        <v>553</v>
      </c>
      <c r="G11" s="51">
        <v>2018</v>
      </c>
      <c r="H11" s="50">
        <v>1000</v>
      </c>
    </row>
    <row r="12" spans="1:8" hidden="1" x14ac:dyDescent="0.2">
      <c r="A12" s="46">
        <v>110</v>
      </c>
      <c r="B12" s="47">
        <v>31100</v>
      </c>
      <c r="C12" s="48" t="s">
        <v>428</v>
      </c>
      <c r="D12" s="49" t="s">
        <v>186</v>
      </c>
      <c r="E12" s="49" t="s">
        <v>562</v>
      </c>
      <c r="F12" s="49" t="s">
        <v>553</v>
      </c>
      <c r="G12" s="51">
        <v>2016</v>
      </c>
      <c r="H12" s="50">
        <v>2000</v>
      </c>
    </row>
    <row r="13" spans="1:8" hidden="1" x14ac:dyDescent="0.2">
      <c r="A13" s="46">
        <v>110</v>
      </c>
      <c r="B13" s="47">
        <v>31100</v>
      </c>
      <c r="C13" s="48" t="s">
        <v>428</v>
      </c>
      <c r="D13" s="49" t="s">
        <v>186</v>
      </c>
      <c r="E13" s="49" t="s">
        <v>562</v>
      </c>
      <c r="F13" s="49" t="s">
        <v>553</v>
      </c>
      <c r="G13" s="51">
        <v>2017</v>
      </c>
      <c r="H13" s="50">
        <v>1000</v>
      </c>
    </row>
    <row r="14" spans="1:8" hidden="1" x14ac:dyDescent="0.2">
      <c r="A14" s="95">
        <v>110</v>
      </c>
      <c r="B14" s="47">
        <v>35200</v>
      </c>
      <c r="C14" s="52" t="s">
        <v>428</v>
      </c>
      <c r="D14" s="52" t="s">
        <v>187</v>
      </c>
      <c r="E14" s="49" t="s">
        <v>562</v>
      </c>
      <c r="F14" s="49" t="s">
        <v>553</v>
      </c>
      <c r="G14" s="51" t="s">
        <v>565</v>
      </c>
      <c r="H14" s="50">
        <v>2000</v>
      </c>
    </row>
    <row r="15" spans="1:8" hidden="1" x14ac:dyDescent="0.2">
      <c r="A15" s="95">
        <v>110</v>
      </c>
      <c r="B15" s="47">
        <v>35200</v>
      </c>
      <c r="C15" s="52" t="s">
        <v>428</v>
      </c>
      <c r="D15" s="52" t="s">
        <v>187</v>
      </c>
      <c r="E15" s="49" t="s">
        <v>562</v>
      </c>
      <c r="F15" s="49" t="s">
        <v>553</v>
      </c>
      <c r="G15" s="51">
        <v>2018</v>
      </c>
      <c r="H15" s="50">
        <v>2000</v>
      </c>
    </row>
    <row r="16" spans="1:8" hidden="1" x14ac:dyDescent="0.2">
      <c r="A16" s="46">
        <v>110</v>
      </c>
      <c r="B16" s="47">
        <v>35200</v>
      </c>
      <c r="C16" s="48" t="s">
        <v>428</v>
      </c>
      <c r="D16" s="49" t="s">
        <v>187</v>
      </c>
      <c r="E16" s="49" t="s">
        <v>562</v>
      </c>
      <c r="F16" s="49" t="s">
        <v>553</v>
      </c>
      <c r="G16" s="51">
        <v>2016</v>
      </c>
      <c r="H16" s="50">
        <v>4000</v>
      </c>
    </row>
    <row r="17" spans="1:8" hidden="1" x14ac:dyDescent="0.2">
      <c r="A17" s="46">
        <v>110</v>
      </c>
      <c r="B17" s="47">
        <v>35200</v>
      </c>
      <c r="C17" s="48" t="s">
        <v>428</v>
      </c>
      <c r="D17" s="49" t="s">
        <v>187</v>
      </c>
      <c r="E17" s="49" t="s">
        <v>562</v>
      </c>
      <c r="F17" s="49" t="s">
        <v>553</v>
      </c>
      <c r="G17" s="51">
        <v>2017</v>
      </c>
      <c r="H17" s="50">
        <v>2000</v>
      </c>
    </row>
    <row r="18" spans="1:8" hidden="1" x14ac:dyDescent="0.2">
      <c r="A18" s="95">
        <v>110</v>
      </c>
      <c r="B18" s="47">
        <v>91100</v>
      </c>
      <c r="C18" s="52" t="s">
        <v>433</v>
      </c>
      <c r="D18" s="52" t="s">
        <v>253</v>
      </c>
      <c r="E18" s="49" t="s">
        <v>562</v>
      </c>
      <c r="F18" s="49" t="s">
        <v>553</v>
      </c>
      <c r="G18" s="51" t="s">
        <v>565</v>
      </c>
      <c r="H18" s="50">
        <v>45000</v>
      </c>
    </row>
    <row r="19" spans="1:8" hidden="1" x14ac:dyDescent="0.2">
      <c r="A19" s="95">
        <v>110</v>
      </c>
      <c r="B19" s="47">
        <v>91100</v>
      </c>
      <c r="C19" s="52" t="s">
        <v>433</v>
      </c>
      <c r="D19" s="52" t="s">
        <v>253</v>
      </c>
      <c r="E19" s="49" t="s">
        <v>562</v>
      </c>
      <c r="F19" s="49" t="s">
        <v>553</v>
      </c>
      <c r="G19" s="51">
        <v>2018</v>
      </c>
      <c r="H19" s="50">
        <v>45000</v>
      </c>
    </row>
    <row r="20" spans="1:8" hidden="1" x14ac:dyDescent="0.2">
      <c r="A20" s="46">
        <v>110</v>
      </c>
      <c r="B20" s="47">
        <v>91100</v>
      </c>
      <c r="C20" s="48" t="s">
        <v>433</v>
      </c>
      <c r="D20" s="49" t="s">
        <v>253</v>
      </c>
      <c r="E20" s="49" t="s">
        <v>562</v>
      </c>
      <c r="F20" s="49" t="s">
        <v>553</v>
      </c>
      <c r="G20" s="51">
        <v>2016</v>
      </c>
      <c r="H20" s="50">
        <v>45000</v>
      </c>
    </row>
    <row r="21" spans="1:8" hidden="1" x14ac:dyDescent="0.2">
      <c r="A21" s="46">
        <v>110</v>
      </c>
      <c r="B21" s="47">
        <v>91100</v>
      </c>
      <c r="C21" s="48" t="s">
        <v>433</v>
      </c>
      <c r="D21" s="49" t="s">
        <v>253</v>
      </c>
      <c r="E21" s="49" t="s">
        <v>562</v>
      </c>
      <c r="F21" s="49" t="s">
        <v>553</v>
      </c>
      <c r="G21" s="51">
        <v>2017</v>
      </c>
      <c r="H21" s="50">
        <v>45000</v>
      </c>
    </row>
    <row r="22" spans="1:8" hidden="1" x14ac:dyDescent="0.2">
      <c r="A22" s="95">
        <v>110</v>
      </c>
      <c r="B22" s="47">
        <v>91300</v>
      </c>
      <c r="C22" s="52" t="s">
        <v>433</v>
      </c>
      <c r="D22" s="52" t="s">
        <v>254</v>
      </c>
      <c r="E22" s="49" t="s">
        <v>562</v>
      </c>
      <c r="F22" s="49" t="s">
        <v>553</v>
      </c>
      <c r="G22" s="51" t="s">
        <v>565</v>
      </c>
      <c r="H22" s="50">
        <v>296898</v>
      </c>
    </row>
    <row r="23" spans="1:8" hidden="1" x14ac:dyDescent="0.2">
      <c r="A23" s="95">
        <v>110</v>
      </c>
      <c r="B23" s="47">
        <v>91300</v>
      </c>
      <c r="C23" s="52" t="s">
        <v>433</v>
      </c>
      <c r="D23" s="52" t="s">
        <v>254</v>
      </c>
      <c r="E23" s="49" t="s">
        <v>562</v>
      </c>
      <c r="F23" s="49" t="s">
        <v>553</v>
      </c>
      <c r="G23" s="51">
        <v>2018</v>
      </c>
      <c r="H23" s="50">
        <v>296898</v>
      </c>
    </row>
    <row r="24" spans="1:8" hidden="1" x14ac:dyDescent="0.2">
      <c r="A24" s="46">
        <v>110</v>
      </c>
      <c r="B24" s="47">
        <v>91300</v>
      </c>
      <c r="C24" s="48" t="s">
        <v>433</v>
      </c>
      <c r="D24" s="49" t="s">
        <v>254</v>
      </c>
      <c r="E24" s="49" t="s">
        <v>562</v>
      </c>
      <c r="F24" s="49" t="s">
        <v>553</v>
      </c>
      <c r="G24" s="51">
        <v>2016</v>
      </c>
      <c r="H24" s="50">
        <v>427105</v>
      </c>
    </row>
    <row r="25" spans="1:8" hidden="1" x14ac:dyDescent="0.2">
      <c r="A25" s="46">
        <v>110</v>
      </c>
      <c r="B25" s="47">
        <v>91300</v>
      </c>
      <c r="C25" s="48" t="s">
        <v>433</v>
      </c>
      <c r="D25" s="49" t="s">
        <v>254</v>
      </c>
      <c r="E25" s="49" t="s">
        <v>562</v>
      </c>
      <c r="F25" s="49" t="s">
        <v>553</v>
      </c>
      <c r="G25" s="51">
        <v>2017</v>
      </c>
      <c r="H25" s="50">
        <v>404823</v>
      </c>
    </row>
    <row r="26" spans="1:8" hidden="1" x14ac:dyDescent="0.2">
      <c r="A26" s="95">
        <v>110</v>
      </c>
      <c r="B26" s="47">
        <v>91301</v>
      </c>
      <c r="C26" s="52" t="s">
        <v>433</v>
      </c>
      <c r="D26" s="49" t="s">
        <v>255</v>
      </c>
      <c r="E26" s="49" t="s">
        <v>562</v>
      </c>
      <c r="F26" s="49" t="s">
        <v>553</v>
      </c>
      <c r="G26" s="51" t="s">
        <v>565</v>
      </c>
      <c r="H26" s="50">
        <v>22128</v>
      </c>
    </row>
    <row r="27" spans="1:8" hidden="1" x14ac:dyDescent="0.2">
      <c r="A27" s="95">
        <v>110</v>
      </c>
      <c r="B27" s="47">
        <v>91301</v>
      </c>
      <c r="C27" s="52" t="s">
        <v>433</v>
      </c>
      <c r="D27" s="49" t="s">
        <v>255</v>
      </c>
      <c r="E27" s="49" t="s">
        <v>562</v>
      </c>
      <c r="F27" s="49" t="s">
        <v>553</v>
      </c>
      <c r="G27" s="51">
        <v>2018</v>
      </c>
      <c r="H27" s="50">
        <v>22128</v>
      </c>
    </row>
    <row r="28" spans="1:8" hidden="1" x14ac:dyDescent="0.2">
      <c r="A28" s="46">
        <v>110</v>
      </c>
      <c r="B28" s="47">
        <v>91301</v>
      </c>
      <c r="C28" s="48" t="s">
        <v>433</v>
      </c>
      <c r="D28" s="49" t="s">
        <v>255</v>
      </c>
      <c r="E28" s="49" t="s">
        <v>562</v>
      </c>
      <c r="F28" s="49" t="s">
        <v>553</v>
      </c>
      <c r="G28" s="51">
        <v>2016</v>
      </c>
      <c r="H28" s="50">
        <v>22128</v>
      </c>
    </row>
    <row r="29" spans="1:8" hidden="1" x14ac:dyDescent="0.2">
      <c r="A29" s="46">
        <v>110</v>
      </c>
      <c r="B29" s="47">
        <v>91301</v>
      </c>
      <c r="C29" s="48" t="s">
        <v>433</v>
      </c>
      <c r="D29" s="49" t="s">
        <v>255</v>
      </c>
      <c r="E29" s="49" t="s">
        <v>562</v>
      </c>
      <c r="F29" s="49" t="s">
        <v>553</v>
      </c>
      <c r="G29" s="51">
        <v>2017</v>
      </c>
      <c r="H29" s="50">
        <v>22128</v>
      </c>
    </row>
    <row r="30" spans="1:8" hidden="1" x14ac:dyDescent="0.2">
      <c r="A30" s="46">
        <v>1320</v>
      </c>
      <c r="B30" s="47">
        <v>12003</v>
      </c>
      <c r="C30" s="48" t="s">
        <v>427</v>
      </c>
      <c r="D30" s="48" t="s">
        <v>2</v>
      </c>
      <c r="E30" s="49" t="s">
        <v>491</v>
      </c>
      <c r="F30" s="48" t="s">
        <v>508</v>
      </c>
      <c r="G30" s="51">
        <v>2016</v>
      </c>
      <c r="H30" s="50">
        <v>109822</v>
      </c>
    </row>
    <row r="31" spans="1:8" hidden="1" x14ac:dyDescent="0.2">
      <c r="A31" s="46">
        <v>1320</v>
      </c>
      <c r="B31" s="47">
        <v>12003</v>
      </c>
      <c r="C31" s="48" t="s">
        <v>427</v>
      </c>
      <c r="D31" s="49" t="s">
        <v>2</v>
      </c>
      <c r="E31" s="49" t="s">
        <v>491</v>
      </c>
      <c r="F31" s="48" t="s">
        <v>508</v>
      </c>
      <c r="G31" s="51" t="s">
        <v>565</v>
      </c>
      <c r="H31" s="50">
        <v>109822</v>
      </c>
    </row>
    <row r="32" spans="1:8" hidden="1" x14ac:dyDescent="0.2">
      <c r="A32" s="46">
        <v>1320</v>
      </c>
      <c r="B32" s="47">
        <v>12003</v>
      </c>
      <c r="C32" s="48" t="s">
        <v>427</v>
      </c>
      <c r="D32" s="48" t="s">
        <v>2</v>
      </c>
      <c r="E32" s="49" t="s">
        <v>491</v>
      </c>
      <c r="F32" s="48" t="s">
        <v>508</v>
      </c>
      <c r="G32" s="51">
        <v>2017</v>
      </c>
      <c r="H32" s="50">
        <v>109822</v>
      </c>
    </row>
    <row r="33" spans="1:8" hidden="1" x14ac:dyDescent="0.2">
      <c r="A33" s="46">
        <v>1320</v>
      </c>
      <c r="B33" s="47">
        <v>12003</v>
      </c>
      <c r="C33" s="48" t="s">
        <v>427</v>
      </c>
      <c r="D33" s="49" t="s">
        <v>2</v>
      </c>
      <c r="E33" s="49" t="s">
        <v>491</v>
      </c>
      <c r="F33" s="48" t="s">
        <v>508</v>
      </c>
      <c r="G33" s="51">
        <v>2018</v>
      </c>
      <c r="H33" s="50">
        <v>109822</v>
      </c>
    </row>
    <row r="34" spans="1:8" hidden="1" x14ac:dyDescent="0.2">
      <c r="A34" s="46">
        <v>1320</v>
      </c>
      <c r="B34" s="47">
        <v>12004</v>
      </c>
      <c r="C34" s="48" t="s">
        <v>427</v>
      </c>
      <c r="D34" s="48" t="s">
        <v>4</v>
      </c>
      <c r="E34" s="49" t="s">
        <v>491</v>
      </c>
      <c r="F34" s="48" t="s">
        <v>508</v>
      </c>
      <c r="G34" s="51">
        <v>2016</v>
      </c>
      <c r="H34" s="50">
        <v>42312</v>
      </c>
    </row>
    <row r="35" spans="1:8" hidden="1" x14ac:dyDescent="0.2">
      <c r="A35" s="46">
        <v>1320</v>
      </c>
      <c r="B35" s="47">
        <v>12004</v>
      </c>
      <c r="C35" s="48" t="s">
        <v>427</v>
      </c>
      <c r="D35" s="49" t="s">
        <v>4</v>
      </c>
      <c r="E35" s="49" t="s">
        <v>491</v>
      </c>
      <c r="F35" s="48" t="s">
        <v>508</v>
      </c>
      <c r="G35" s="51" t="s">
        <v>565</v>
      </c>
      <c r="H35" s="50">
        <v>42312</v>
      </c>
    </row>
    <row r="36" spans="1:8" hidden="1" x14ac:dyDescent="0.2">
      <c r="A36" s="46">
        <v>1320</v>
      </c>
      <c r="B36" s="47">
        <v>12004</v>
      </c>
      <c r="C36" s="48" t="s">
        <v>427</v>
      </c>
      <c r="D36" s="48" t="s">
        <v>4</v>
      </c>
      <c r="E36" s="49" t="s">
        <v>491</v>
      </c>
      <c r="F36" s="48" t="s">
        <v>508</v>
      </c>
      <c r="G36" s="51">
        <v>2017</v>
      </c>
      <c r="H36" s="50">
        <v>42312</v>
      </c>
    </row>
    <row r="37" spans="1:8" hidden="1" x14ac:dyDescent="0.2">
      <c r="A37" s="46">
        <v>1320</v>
      </c>
      <c r="B37" s="47">
        <v>12004</v>
      </c>
      <c r="C37" s="48" t="s">
        <v>427</v>
      </c>
      <c r="D37" s="49" t="s">
        <v>4</v>
      </c>
      <c r="E37" s="49" t="s">
        <v>491</v>
      </c>
      <c r="F37" s="48" t="s">
        <v>508</v>
      </c>
      <c r="G37" s="51">
        <v>2018</v>
      </c>
      <c r="H37" s="50">
        <v>42312</v>
      </c>
    </row>
    <row r="38" spans="1:8" hidden="1" x14ac:dyDescent="0.2">
      <c r="A38" s="46">
        <v>1320</v>
      </c>
      <c r="B38" s="47">
        <v>12006</v>
      </c>
      <c r="C38" s="48" t="s">
        <v>427</v>
      </c>
      <c r="D38" s="48" t="s">
        <v>6</v>
      </c>
      <c r="E38" s="49" t="s">
        <v>491</v>
      </c>
      <c r="F38" s="48" t="s">
        <v>508</v>
      </c>
      <c r="G38" s="51">
        <v>2016</v>
      </c>
      <c r="H38" s="50">
        <v>34955</v>
      </c>
    </row>
    <row r="39" spans="1:8" hidden="1" x14ac:dyDescent="0.2">
      <c r="A39" s="46">
        <v>1320</v>
      </c>
      <c r="B39" s="47">
        <v>12006</v>
      </c>
      <c r="C39" s="48" t="s">
        <v>427</v>
      </c>
      <c r="D39" s="49" t="s">
        <v>6</v>
      </c>
      <c r="E39" s="49" t="s">
        <v>491</v>
      </c>
      <c r="F39" s="48" t="s">
        <v>508</v>
      </c>
      <c r="G39" s="51" t="s">
        <v>565</v>
      </c>
      <c r="H39" s="50">
        <v>30430</v>
      </c>
    </row>
    <row r="40" spans="1:8" hidden="1" x14ac:dyDescent="0.2">
      <c r="A40" s="46">
        <v>1320</v>
      </c>
      <c r="B40" s="47">
        <v>12006</v>
      </c>
      <c r="C40" s="48" t="s">
        <v>427</v>
      </c>
      <c r="D40" s="48" t="s">
        <v>6</v>
      </c>
      <c r="E40" s="49" t="s">
        <v>491</v>
      </c>
      <c r="F40" s="48" t="s">
        <v>508</v>
      </c>
      <c r="G40" s="51">
        <v>2017</v>
      </c>
      <c r="H40" s="50">
        <v>30430</v>
      </c>
    </row>
    <row r="41" spans="1:8" hidden="1" x14ac:dyDescent="0.2">
      <c r="A41" s="46">
        <v>1320</v>
      </c>
      <c r="B41" s="47">
        <v>12006</v>
      </c>
      <c r="C41" s="48" t="s">
        <v>427</v>
      </c>
      <c r="D41" s="49" t="s">
        <v>6</v>
      </c>
      <c r="E41" s="49" t="s">
        <v>491</v>
      </c>
      <c r="F41" s="48" t="s">
        <v>508</v>
      </c>
      <c r="G41" s="51">
        <v>2018</v>
      </c>
      <c r="H41" s="50">
        <v>30430</v>
      </c>
    </row>
    <row r="42" spans="1:8" hidden="1" x14ac:dyDescent="0.2">
      <c r="A42" s="46">
        <v>1320</v>
      </c>
      <c r="B42" s="47">
        <v>12100</v>
      </c>
      <c r="C42" s="48" t="s">
        <v>427</v>
      </c>
      <c r="D42" s="48" t="s">
        <v>9</v>
      </c>
      <c r="E42" s="49" t="s">
        <v>491</v>
      </c>
      <c r="F42" s="48" t="s">
        <v>508</v>
      </c>
      <c r="G42" s="51">
        <v>2016</v>
      </c>
      <c r="H42" s="50">
        <v>69643</v>
      </c>
    </row>
    <row r="43" spans="1:8" hidden="1" x14ac:dyDescent="0.2">
      <c r="A43" s="46">
        <v>1320</v>
      </c>
      <c r="B43" s="47">
        <v>12100</v>
      </c>
      <c r="C43" s="48" t="s">
        <v>427</v>
      </c>
      <c r="D43" s="49" t="s">
        <v>9</v>
      </c>
      <c r="E43" s="49" t="s">
        <v>491</v>
      </c>
      <c r="F43" s="48" t="s">
        <v>508</v>
      </c>
      <c r="G43" s="51" t="s">
        <v>565</v>
      </c>
      <c r="H43" s="50">
        <v>69643</v>
      </c>
    </row>
    <row r="44" spans="1:8" hidden="1" x14ac:dyDescent="0.2">
      <c r="A44" s="46">
        <v>1320</v>
      </c>
      <c r="B44" s="47">
        <v>12100</v>
      </c>
      <c r="C44" s="48" t="s">
        <v>427</v>
      </c>
      <c r="D44" s="48" t="s">
        <v>9</v>
      </c>
      <c r="E44" s="49" t="s">
        <v>491</v>
      </c>
      <c r="F44" s="48" t="s">
        <v>508</v>
      </c>
      <c r="G44" s="51">
        <v>2017</v>
      </c>
      <c r="H44" s="50">
        <v>69643</v>
      </c>
    </row>
    <row r="45" spans="1:8" hidden="1" x14ac:dyDescent="0.2">
      <c r="A45" s="46">
        <v>1320</v>
      </c>
      <c r="B45" s="47">
        <v>12100</v>
      </c>
      <c r="C45" s="48" t="s">
        <v>427</v>
      </c>
      <c r="D45" s="49" t="s">
        <v>9</v>
      </c>
      <c r="E45" s="49" t="s">
        <v>491</v>
      </c>
      <c r="F45" s="48" t="s">
        <v>508</v>
      </c>
      <c r="G45" s="51">
        <v>2018</v>
      </c>
      <c r="H45" s="50">
        <v>69643</v>
      </c>
    </row>
    <row r="46" spans="1:8" hidden="1" x14ac:dyDescent="0.2">
      <c r="A46" s="46">
        <v>1320</v>
      </c>
      <c r="B46" s="47">
        <v>12101</v>
      </c>
      <c r="C46" s="48" t="s">
        <v>427</v>
      </c>
      <c r="D46" s="48" t="s">
        <v>12</v>
      </c>
      <c r="E46" s="49" t="s">
        <v>491</v>
      </c>
      <c r="F46" s="48" t="s">
        <v>508</v>
      </c>
      <c r="G46" s="51">
        <v>2016</v>
      </c>
      <c r="H46" s="50">
        <v>280399</v>
      </c>
    </row>
    <row r="47" spans="1:8" hidden="1" x14ac:dyDescent="0.2">
      <c r="A47" s="46">
        <v>1320</v>
      </c>
      <c r="B47" s="47">
        <v>12101</v>
      </c>
      <c r="C47" s="48" t="s">
        <v>427</v>
      </c>
      <c r="D47" s="49" t="s">
        <v>12</v>
      </c>
      <c r="E47" s="49" t="s">
        <v>491</v>
      </c>
      <c r="F47" s="48" t="s">
        <v>508</v>
      </c>
      <c r="G47" s="51">
        <v>2018</v>
      </c>
      <c r="H47" s="50">
        <v>317930</v>
      </c>
    </row>
    <row r="48" spans="1:8" hidden="1" x14ac:dyDescent="0.2">
      <c r="A48" s="46">
        <v>1320</v>
      </c>
      <c r="B48" s="47">
        <v>12101</v>
      </c>
      <c r="C48" s="48" t="s">
        <v>427</v>
      </c>
      <c r="D48" s="48" t="s">
        <v>12</v>
      </c>
      <c r="E48" s="49" t="s">
        <v>491</v>
      </c>
      <c r="F48" s="48" t="s">
        <v>508</v>
      </c>
      <c r="G48" s="51">
        <v>2017</v>
      </c>
      <c r="H48" s="50">
        <v>280399</v>
      </c>
    </row>
    <row r="49" spans="1:8" hidden="1" x14ac:dyDescent="0.2">
      <c r="A49" s="46">
        <v>1320</v>
      </c>
      <c r="B49" s="47">
        <v>12101</v>
      </c>
      <c r="C49" s="48" t="s">
        <v>427</v>
      </c>
      <c r="D49" s="49" t="s">
        <v>12</v>
      </c>
      <c r="E49" s="49" t="s">
        <v>491</v>
      </c>
      <c r="F49" s="48" t="s">
        <v>508</v>
      </c>
      <c r="G49" s="51" t="s">
        <v>565</v>
      </c>
      <c r="H49" s="50">
        <v>317930</v>
      </c>
    </row>
    <row r="50" spans="1:8" hidden="1" x14ac:dyDescent="0.2">
      <c r="A50" s="46">
        <v>1320</v>
      </c>
      <c r="B50" s="47">
        <v>15100</v>
      </c>
      <c r="C50" s="48" t="s">
        <v>427</v>
      </c>
      <c r="D50" s="48" t="s">
        <v>34</v>
      </c>
      <c r="E50" s="49" t="s">
        <v>491</v>
      </c>
      <c r="F50" s="48" t="s">
        <v>508</v>
      </c>
      <c r="G50" s="51">
        <v>2016</v>
      </c>
      <c r="H50" s="50">
        <v>7500</v>
      </c>
    </row>
    <row r="51" spans="1:8" hidden="1" x14ac:dyDescent="0.2">
      <c r="A51" s="46">
        <v>1320</v>
      </c>
      <c r="B51" s="47">
        <v>15100</v>
      </c>
      <c r="C51" s="48" t="s">
        <v>427</v>
      </c>
      <c r="D51" s="49" t="s">
        <v>34</v>
      </c>
      <c r="E51" s="49" t="s">
        <v>491</v>
      </c>
      <c r="F51" s="48" t="s">
        <v>508</v>
      </c>
      <c r="G51" s="51" t="s">
        <v>565</v>
      </c>
      <c r="H51" s="50">
        <v>4000</v>
      </c>
    </row>
    <row r="52" spans="1:8" hidden="1" x14ac:dyDescent="0.2">
      <c r="A52" s="46">
        <v>1320</v>
      </c>
      <c r="B52" s="47">
        <v>15100</v>
      </c>
      <c r="C52" s="48" t="s">
        <v>427</v>
      </c>
      <c r="D52" s="48" t="s">
        <v>34</v>
      </c>
      <c r="E52" s="49" t="s">
        <v>491</v>
      </c>
      <c r="F52" s="48" t="s">
        <v>508</v>
      </c>
      <c r="G52" s="51">
        <v>2017</v>
      </c>
      <c r="H52" s="50">
        <v>7500</v>
      </c>
    </row>
    <row r="53" spans="1:8" hidden="1" x14ac:dyDescent="0.2">
      <c r="A53" s="46">
        <v>1320</v>
      </c>
      <c r="B53" s="47">
        <v>15100</v>
      </c>
      <c r="C53" s="48" t="s">
        <v>427</v>
      </c>
      <c r="D53" s="49" t="s">
        <v>34</v>
      </c>
      <c r="E53" s="49" t="s">
        <v>491</v>
      </c>
      <c r="F53" s="48" t="s">
        <v>508</v>
      </c>
      <c r="G53" s="51">
        <v>2018</v>
      </c>
      <c r="H53" s="50">
        <v>4000</v>
      </c>
    </row>
    <row r="54" spans="1:8" hidden="1" x14ac:dyDescent="0.2">
      <c r="A54" s="46">
        <v>1320</v>
      </c>
      <c r="B54" s="47">
        <v>15101</v>
      </c>
      <c r="C54" s="48" t="s">
        <v>427</v>
      </c>
      <c r="D54" s="48" t="s">
        <v>36</v>
      </c>
      <c r="E54" s="49" t="s">
        <v>491</v>
      </c>
      <c r="F54" s="48" t="s">
        <v>508</v>
      </c>
      <c r="G54" s="51">
        <v>2016</v>
      </c>
      <c r="H54" s="50">
        <v>10600</v>
      </c>
    </row>
    <row r="55" spans="1:8" hidden="1" x14ac:dyDescent="0.2">
      <c r="A55" s="46">
        <v>1320</v>
      </c>
      <c r="B55" s="47">
        <v>15101</v>
      </c>
      <c r="C55" s="48" t="s">
        <v>427</v>
      </c>
      <c r="D55" s="48" t="s">
        <v>36</v>
      </c>
      <c r="E55" s="49" t="s">
        <v>491</v>
      </c>
      <c r="F55" s="48" t="s">
        <v>508</v>
      </c>
      <c r="G55" s="51">
        <v>2017</v>
      </c>
      <c r="H55" s="50">
        <v>10600</v>
      </c>
    </row>
    <row r="56" spans="1:8" hidden="1" x14ac:dyDescent="0.2">
      <c r="A56" s="46">
        <v>1320</v>
      </c>
      <c r="B56" s="47">
        <v>15101</v>
      </c>
      <c r="C56" s="48" t="s">
        <v>427</v>
      </c>
      <c r="D56" s="48" t="s">
        <v>36</v>
      </c>
      <c r="E56" s="49" t="s">
        <v>491</v>
      </c>
      <c r="F56" s="48" t="s">
        <v>508</v>
      </c>
      <c r="G56" s="51" t="s">
        <v>565</v>
      </c>
      <c r="H56" s="50">
        <v>10600</v>
      </c>
    </row>
    <row r="57" spans="1:8" hidden="1" x14ac:dyDescent="0.2">
      <c r="A57" s="46">
        <v>1320</v>
      </c>
      <c r="B57" s="47">
        <v>15101</v>
      </c>
      <c r="C57" s="48" t="s">
        <v>427</v>
      </c>
      <c r="D57" s="48" t="s">
        <v>36</v>
      </c>
      <c r="E57" s="49" t="s">
        <v>491</v>
      </c>
      <c r="F57" s="48" t="s">
        <v>508</v>
      </c>
      <c r="G57" s="51">
        <v>2018</v>
      </c>
      <c r="H57" s="50">
        <v>10600</v>
      </c>
    </row>
    <row r="58" spans="1:8" hidden="1" x14ac:dyDescent="0.2">
      <c r="A58" s="46">
        <v>1320</v>
      </c>
      <c r="B58" s="47">
        <v>16000</v>
      </c>
      <c r="C58" s="48" t="s">
        <v>427</v>
      </c>
      <c r="D58" s="48" t="s">
        <v>38</v>
      </c>
      <c r="E58" s="49" t="s">
        <v>491</v>
      </c>
      <c r="F58" s="48" t="s">
        <v>508</v>
      </c>
      <c r="G58" s="51">
        <v>2016</v>
      </c>
      <c r="H58" s="50">
        <v>178106</v>
      </c>
    </row>
    <row r="59" spans="1:8" hidden="1" x14ac:dyDescent="0.2">
      <c r="A59" s="46">
        <v>1320</v>
      </c>
      <c r="B59" s="47">
        <v>16000</v>
      </c>
      <c r="C59" s="48" t="s">
        <v>427</v>
      </c>
      <c r="D59" s="49" t="s">
        <v>38</v>
      </c>
      <c r="E59" s="49" t="s">
        <v>491</v>
      </c>
      <c r="F59" s="48" t="s">
        <v>508</v>
      </c>
      <c r="G59" s="51">
        <v>2018</v>
      </c>
      <c r="H59" s="50">
        <v>161600</v>
      </c>
    </row>
    <row r="60" spans="1:8" hidden="1" x14ac:dyDescent="0.2">
      <c r="A60" s="46">
        <v>1320</v>
      </c>
      <c r="B60" s="47">
        <v>16000</v>
      </c>
      <c r="C60" s="48" t="s">
        <v>427</v>
      </c>
      <c r="D60" s="48" t="s">
        <v>38</v>
      </c>
      <c r="E60" s="49" t="s">
        <v>491</v>
      </c>
      <c r="F60" s="48" t="s">
        <v>508</v>
      </c>
      <c r="G60" s="51">
        <v>2017</v>
      </c>
      <c r="H60" s="50">
        <v>159964</v>
      </c>
    </row>
    <row r="61" spans="1:8" hidden="1" x14ac:dyDescent="0.2">
      <c r="A61" s="46">
        <v>1320</v>
      </c>
      <c r="B61" s="47">
        <v>16000</v>
      </c>
      <c r="C61" s="48" t="s">
        <v>427</v>
      </c>
      <c r="D61" s="49" t="s">
        <v>38</v>
      </c>
      <c r="E61" s="49" t="s">
        <v>491</v>
      </c>
      <c r="F61" s="48" t="s">
        <v>508</v>
      </c>
      <c r="G61" s="51" t="s">
        <v>565</v>
      </c>
      <c r="H61" s="50">
        <v>161600</v>
      </c>
    </row>
    <row r="62" spans="1:8" hidden="1" x14ac:dyDescent="0.2">
      <c r="A62" s="46">
        <v>1320</v>
      </c>
      <c r="B62" s="47">
        <v>16200</v>
      </c>
      <c r="C62" s="48" t="s">
        <v>427</v>
      </c>
      <c r="D62" s="48" t="s">
        <v>50</v>
      </c>
      <c r="E62" s="49" t="s">
        <v>491</v>
      </c>
      <c r="F62" s="48" t="s">
        <v>508</v>
      </c>
      <c r="G62" s="51">
        <v>2016</v>
      </c>
      <c r="H62" s="50">
        <v>1500</v>
      </c>
    </row>
    <row r="63" spans="1:8" hidden="1" x14ac:dyDescent="0.2">
      <c r="A63" s="46">
        <v>1320</v>
      </c>
      <c r="B63" s="47">
        <v>16200</v>
      </c>
      <c r="C63" s="48" t="s">
        <v>427</v>
      </c>
      <c r="D63" s="48" t="s">
        <v>50</v>
      </c>
      <c r="E63" s="49" t="s">
        <v>491</v>
      </c>
      <c r="F63" s="48" t="s">
        <v>508</v>
      </c>
      <c r="G63" s="51">
        <v>2017</v>
      </c>
      <c r="H63" s="50">
        <v>1500</v>
      </c>
    </row>
    <row r="64" spans="1:8" hidden="1" x14ac:dyDescent="0.2">
      <c r="A64" s="46">
        <v>1320</v>
      </c>
      <c r="B64" s="47">
        <v>16200</v>
      </c>
      <c r="C64" s="48" t="s">
        <v>427</v>
      </c>
      <c r="D64" s="49" t="s">
        <v>50</v>
      </c>
      <c r="E64" s="49" t="s">
        <v>491</v>
      </c>
      <c r="F64" s="48" t="s">
        <v>508</v>
      </c>
      <c r="G64" s="51" t="s">
        <v>565</v>
      </c>
      <c r="H64" s="50">
        <v>1500</v>
      </c>
    </row>
    <row r="65" spans="1:8" hidden="1" x14ac:dyDescent="0.2">
      <c r="A65" s="46">
        <v>1320</v>
      </c>
      <c r="B65" s="47">
        <v>16200</v>
      </c>
      <c r="C65" s="48" t="s">
        <v>427</v>
      </c>
      <c r="D65" s="49" t="s">
        <v>50</v>
      </c>
      <c r="E65" s="49" t="s">
        <v>491</v>
      </c>
      <c r="F65" s="48" t="s">
        <v>508</v>
      </c>
      <c r="G65" s="51">
        <v>2018</v>
      </c>
      <c r="H65" s="50">
        <v>1500</v>
      </c>
    </row>
    <row r="66" spans="1:8" hidden="1" x14ac:dyDescent="0.2">
      <c r="A66" s="46">
        <v>1320</v>
      </c>
      <c r="B66" s="47">
        <v>20400</v>
      </c>
      <c r="C66" s="48" t="s">
        <v>434</v>
      </c>
      <c r="D66" s="49" t="s">
        <v>62</v>
      </c>
      <c r="E66" s="49" t="s">
        <v>491</v>
      </c>
      <c r="F66" s="48" t="s">
        <v>508</v>
      </c>
      <c r="G66" s="51">
        <v>2017</v>
      </c>
      <c r="H66" s="50">
        <v>26675</v>
      </c>
    </row>
    <row r="67" spans="1:8" hidden="1" x14ac:dyDescent="0.2">
      <c r="A67" s="46">
        <v>1320</v>
      </c>
      <c r="B67" s="47">
        <v>20400</v>
      </c>
      <c r="C67" s="48" t="s">
        <v>434</v>
      </c>
      <c r="D67" s="49" t="s">
        <v>62</v>
      </c>
      <c r="E67" s="49" t="s">
        <v>491</v>
      </c>
      <c r="F67" s="48" t="s">
        <v>508</v>
      </c>
      <c r="G67" s="51">
        <v>2016</v>
      </c>
      <c r="H67" s="50">
        <v>29866</v>
      </c>
    </row>
    <row r="68" spans="1:8" hidden="1" x14ac:dyDescent="0.2">
      <c r="A68" s="46">
        <v>9200</v>
      </c>
      <c r="B68" s="47">
        <v>20200</v>
      </c>
      <c r="C68" s="52" t="s">
        <v>434</v>
      </c>
      <c r="D68" s="52" t="s">
        <v>61</v>
      </c>
      <c r="E68" s="49" t="s">
        <v>505</v>
      </c>
      <c r="F68" s="48" t="s">
        <v>548</v>
      </c>
      <c r="G68" s="51" t="s">
        <v>565</v>
      </c>
      <c r="H68" s="50">
        <v>34200</v>
      </c>
    </row>
    <row r="69" spans="1:8" x14ac:dyDescent="0.2">
      <c r="A69" s="46">
        <v>9200</v>
      </c>
      <c r="B69" s="47">
        <v>20200</v>
      </c>
      <c r="C69" s="52" t="s">
        <v>434</v>
      </c>
      <c r="D69" s="52" t="s">
        <v>61</v>
      </c>
      <c r="E69" s="49" t="s">
        <v>505</v>
      </c>
      <c r="F69" s="48" t="s">
        <v>548</v>
      </c>
      <c r="G69" s="51">
        <v>2018</v>
      </c>
      <c r="H69" s="50">
        <v>34200</v>
      </c>
    </row>
    <row r="70" spans="1:8" hidden="1" x14ac:dyDescent="0.2">
      <c r="A70" s="46">
        <v>1320</v>
      </c>
      <c r="B70" s="47">
        <v>21400</v>
      </c>
      <c r="C70" s="48" t="s">
        <v>434</v>
      </c>
      <c r="D70" s="49" t="s">
        <v>85</v>
      </c>
      <c r="E70" s="49" t="s">
        <v>491</v>
      </c>
      <c r="F70" s="48" t="s">
        <v>508</v>
      </c>
      <c r="G70" s="51">
        <v>2017</v>
      </c>
      <c r="H70" s="50">
        <v>4300</v>
      </c>
    </row>
    <row r="71" spans="1:8" hidden="1" x14ac:dyDescent="0.2">
      <c r="A71" s="46">
        <v>1320</v>
      </c>
      <c r="B71" s="47">
        <v>21400</v>
      </c>
      <c r="C71" s="48" t="s">
        <v>434</v>
      </c>
      <c r="D71" s="49" t="s">
        <v>85</v>
      </c>
      <c r="E71" s="49" t="s">
        <v>491</v>
      </c>
      <c r="F71" s="48" t="s">
        <v>508</v>
      </c>
      <c r="G71" s="51">
        <v>2016</v>
      </c>
      <c r="H71" s="50">
        <v>2500</v>
      </c>
    </row>
    <row r="72" spans="1:8" hidden="1" x14ac:dyDescent="0.2">
      <c r="A72" s="46">
        <v>1320</v>
      </c>
      <c r="B72" s="47">
        <v>20400</v>
      </c>
      <c r="C72" s="52" t="s">
        <v>434</v>
      </c>
      <c r="D72" s="52" t="s">
        <v>62</v>
      </c>
      <c r="E72" s="49" t="s">
        <v>491</v>
      </c>
      <c r="F72" s="48" t="s">
        <v>508</v>
      </c>
      <c r="G72" s="51" t="s">
        <v>565</v>
      </c>
      <c r="H72" s="50">
        <v>32742</v>
      </c>
    </row>
    <row r="73" spans="1:8" x14ac:dyDescent="0.2">
      <c r="A73" s="46">
        <v>1320</v>
      </c>
      <c r="B73" s="47">
        <v>20400</v>
      </c>
      <c r="C73" s="52" t="s">
        <v>434</v>
      </c>
      <c r="D73" s="52" t="s">
        <v>62</v>
      </c>
      <c r="E73" s="49" t="s">
        <v>491</v>
      </c>
      <c r="F73" s="48" t="s">
        <v>508</v>
      </c>
      <c r="G73" s="51">
        <v>2018</v>
      </c>
      <c r="H73" s="50">
        <v>32742</v>
      </c>
    </row>
    <row r="74" spans="1:8" hidden="1" x14ac:dyDescent="0.2">
      <c r="A74" s="46">
        <v>1320</v>
      </c>
      <c r="B74" s="47">
        <v>22103</v>
      </c>
      <c r="C74" s="48" t="s">
        <v>434</v>
      </c>
      <c r="D74" s="49" t="s">
        <v>104</v>
      </c>
      <c r="E74" s="49" t="s">
        <v>491</v>
      </c>
      <c r="F74" s="48" t="s">
        <v>508</v>
      </c>
      <c r="G74" s="51">
        <v>2017</v>
      </c>
      <c r="H74" s="50">
        <v>12000</v>
      </c>
    </row>
    <row r="75" spans="1:8" hidden="1" x14ac:dyDescent="0.2">
      <c r="A75" s="46">
        <v>1320</v>
      </c>
      <c r="B75" s="47">
        <v>22103</v>
      </c>
      <c r="C75" s="48" t="s">
        <v>434</v>
      </c>
      <c r="D75" s="49" t="s">
        <v>104</v>
      </c>
      <c r="E75" s="49" t="s">
        <v>491</v>
      </c>
      <c r="F75" s="48" t="s">
        <v>508</v>
      </c>
      <c r="G75" s="51">
        <v>2016</v>
      </c>
      <c r="H75" s="50">
        <v>12000</v>
      </c>
    </row>
    <row r="76" spans="1:8" hidden="1" x14ac:dyDescent="0.2">
      <c r="A76" s="46">
        <v>1532</v>
      </c>
      <c r="B76" s="47">
        <v>20400</v>
      </c>
      <c r="C76" s="52" t="s">
        <v>434</v>
      </c>
      <c r="D76" s="52" t="s">
        <v>63</v>
      </c>
      <c r="E76" s="49" t="s">
        <v>492</v>
      </c>
      <c r="F76" s="49" t="s">
        <v>513</v>
      </c>
      <c r="G76" s="51" t="s">
        <v>565</v>
      </c>
      <c r="H76" s="50">
        <v>39291</v>
      </c>
    </row>
    <row r="77" spans="1:8" x14ac:dyDescent="0.2">
      <c r="A77" s="46">
        <v>1532</v>
      </c>
      <c r="B77" s="47">
        <v>20400</v>
      </c>
      <c r="C77" s="52" t="s">
        <v>434</v>
      </c>
      <c r="D77" s="52" t="s">
        <v>63</v>
      </c>
      <c r="E77" s="49" t="s">
        <v>492</v>
      </c>
      <c r="F77" s="49" t="s">
        <v>513</v>
      </c>
      <c r="G77" s="51">
        <v>2018</v>
      </c>
      <c r="H77" s="50">
        <v>39291</v>
      </c>
    </row>
    <row r="78" spans="1:8" hidden="1" x14ac:dyDescent="0.2">
      <c r="A78" s="46">
        <v>1320</v>
      </c>
      <c r="B78" s="47">
        <v>22104</v>
      </c>
      <c r="C78" s="48" t="s">
        <v>434</v>
      </c>
      <c r="D78" s="49" t="s">
        <v>107</v>
      </c>
      <c r="E78" s="49" t="s">
        <v>491</v>
      </c>
      <c r="F78" s="48" t="s">
        <v>508</v>
      </c>
      <c r="G78" s="51">
        <v>2017</v>
      </c>
      <c r="H78" s="50">
        <v>18800</v>
      </c>
    </row>
    <row r="79" spans="1:8" hidden="1" x14ac:dyDescent="0.2">
      <c r="A79" s="46">
        <v>1320</v>
      </c>
      <c r="B79" s="47">
        <v>22104</v>
      </c>
      <c r="C79" s="48" t="s">
        <v>434</v>
      </c>
      <c r="D79" s="49" t="s">
        <v>107</v>
      </c>
      <c r="E79" s="49" t="s">
        <v>491</v>
      </c>
      <c r="F79" s="48" t="s">
        <v>508</v>
      </c>
      <c r="G79" s="51">
        <v>2016</v>
      </c>
      <c r="H79" s="50">
        <v>18800</v>
      </c>
    </row>
    <row r="80" spans="1:8" hidden="1" x14ac:dyDescent="0.2">
      <c r="A80" s="46">
        <v>1710</v>
      </c>
      <c r="B80" s="47">
        <v>20400</v>
      </c>
      <c r="C80" s="52" t="s">
        <v>434</v>
      </c>
      <c r="D80" s="52" t="s">
        <v>64</v>
      </c>
      <c r="E80" s="49" t="s">
        <v>494</v>
      </c>
      <c r="F80" s="49" t="s">
        <v>520</v>
      </c>
      <c r="G80" s="51" t="s">
        <v>565</v>
      </c>
      <c r="H80" s="50">
        <v>5880</v>
      </c>
    </row>
    <row r="81" spans="1:8" x14ac:dyDescent="0.2">
      <c r="A81" s="46">
        <v>1710</v>
      </c>
      <c r="B81" s="47">
        <v>20400</v>
      </c>
      <c r="C81" s="52" t="s">
        <v>434</v>
      </c>
      <c r="D81" s="52" t="s">
        <v>64</v>
      </c>
      <c r="E81" s="49" t="s">
        <v>494</v>
      </c>
      <c r="F81" s="49" t="s">
        <v>520</v>
      </c>
      <c r="G81" s="51">
        <v>2018</v>
      </c>
      <c r="H81" s="50">
        <v>5880</v>
      </c>
    </row>
    <row r="82" spans="1:8" hidden="1" x14ac:dyDescent="0.2">
      <c r="A82" s="46">
        <v>1320</v>
      </c>
      <c r="B82" s="47">
        <v>22400</v>
      </c>
      <c r="C82" s="48" t="s">
        <v>434</v>
      </c>
      <c r="D82" s="49" t="s">
        <v>118</v>
      </c>
      <c r="E82" s="49" t="s">
        <v>491</v>
      </c>
      <c r="F82" s="48" t="s">
        <v>508</v>
      </c>
      <c r="G82" s="51">
        <v>2017</v>
      </c>
      <c r="H82" s="50">
        <v>2275</v>
      </c>
    </row>
    <row r="83" spans="1:8" hidden="1" x14ac:dyDescent="0.2">
      <c r="A83" s="46">
        <v>1320</v>
      </c>
      <c r="B83" s="47">
        <v>22400</v>
      </c>
      <c r="C83" s="48" t="s">
        <v>434</v>
      </c>
      <c r="D83" s="49" t="s">
        <v>118</v>
      </c>
      <c r="E83" s="49" t="s">
        <v>491</v>
      </c>
      <c r="F83" s="48" t="s">
        <v>508</v>
      </c>
      <c r="G83" s="51">
        <v>2016</v>
      </c>
      <c r="H83" s="50">
        <v>0</v>
      </c>
    </row>
    <row r="84" spans="1:8" hidden="1" x14ac:dyDescent="0.2">
      <c r="A84" s="46">
        <v>9200</v>
      </c>
      <c r="B84" s="47">
        <v>20600</v>
      </c>
      <c r="C84" s="52" t="s">
        <v>434</v>
      </c>
      <c r="D84" s="52" t="s">
        <v>65</v>
      </c>
      <c r="E84" s="49" t="s">
        <v>505</v>
      </c>
      <c r="F84" s="48" t="s">
        <v>548</v>
      </c>
      <c r="G84" s="51" t="s">
        <v>565</v>
      </c>
      <c r="H84" s="50">
        <v>42807</v>
      </c>
    </row>
    <row r="85" spans="1:8" x14ac:dyDescent="0.2">
      <c r="A85" s="46">
        <v>9200</v>
      </c>
      <c r="B85" s="47">
        <v>20600</v>
      </c>
      <c r="C85" s="52" t="s">
        <v>434</v>
      </c>
      <c r="D85" s="52" t="s">
        <v>65</v>
      </c>
      <c r="E85" s="49" t="s">
        <v>505</v>
      </c>
      <c r="F85" s="48" t="s">
        <v>548</v>
      </c>
      <c r="G85" s="51">
        <v>2018</v>
      </c>
      <c r="H85" s="50">
        <v>42807</v>
      </c>
    </row>
    <row r="86" spans="1:8" hidden="1" x14ac:dyDescent="0.2">
      <c r="A86" s="46">
        <v>1320</v>
      </c>
      <c r="B86" s="47">
        <v>23020</v>
      </c>
      <c r="C86" s="48" t="s">
        <v>434</v>
      </c>
      <c r="D86" s="49" t="s">
        <v>180</v>
      </c>
      <c r="E86" s="49" t="s">
        <v>491</v>
      </c>
      <c r="F86" s="48" t="s">
        <v>508</v>
      </c>
      <c r="G86" s="51">
        <v>2017</v>
      </c>
      <c r="H86" s="50">
        <v>2200</v>
      </c>
    </row>
    <row r="87" spans="1:8" hidden="1" x14ac:dyDescent="0.2">
      <c r="A87" s="46">
        <v>1320</v>
      </c>
      <c r="B87" s="47">
        <v>23020</v>
      </c>
      <c r="C87" s="48" t="s">
        <v>434</v>
      </c>
      <c r="D87" s="49" t="s">
        <v>180</v>
      </c>
      <c r="E87" s="49" t="s">
        <v>491</v>
      </c>
      <c r="F87" s="48" t="s">
        <v>508</v>
      </c>
      <c r="G87" s="51">
        <v>2016</v>
      </c>
      <c r="H87" s="50">
        <v>0</v>
      </c>
    </row>
    <row r="88" spans="1:8" hidden="1" x14ac:dyDescent="0.2">
      <c r="A88" s="46">
        <v>1330</v>
      </c>
      <c r="B88" s="47">
        <v>20800</v>
      </c>
      <c r="C88" s="52" t="s">
        <v>434</v>
      </c>
      <c r="D88" s="52" t="s">
        <v>457</v>
      </c>
      <c r="E88" s="49" t="s">
        <v>491</v>
      </c>
      <c r="F88" s="49" t="s">
        <v>509</v>
      </c>
      <c r="G88" s="51" t="s">
        <v>565</v>
      </c>
      <c r="H88" s="50">
        <v>10957.999999999998</v>
      </c>
    </row>
    <row r="89" spans="1:8" x14ac:dyDescent="0.2">
      <c r="A89" s="46">
        <v>1330</v>
      </c>
      <c r="B89" s="47">
        <v>20800</v>
      </c>
      <c r="C89" s="52" t="s">
        <v>434</v>
      </c>
      <c r="D89" s="52" t="s">
        <v>457</v>
      </c>
      <c r="E89" s="49" t="s">
        <v>491</v>
      </c>
      <c r="F89" s="49" t="s">
        <v>509</v>
      </c>
      <c r="G89" s="51">
        <v>2018</v>
      </c>
      <c r="H89" s="50">
        <v>10957.999999999998</v>
      </c>
    </row>
    <row r="90" spans="1:8" hidden="1" x14ac:dyDescent="0.2">
      <c r="A90" s="46">
        <v>1320</v>
      </c>
      <c r="B90" s="47">
        <v>64000</v>
      </c>
      <c r="C90" s="52" t="s">
        <v>430</v>
      </c>
      <c r="D90" s="52" t="s">
        <v>563</v>
      </c>
      <c r="E90" s="49" t="s">
        <v>491</v>
      </c>
      <c r="F90" s="48" t="s">
        <v>508</v>
      </c>
      <c r="G90" s="51" t="s">
        <v>565</v>
      </c>
      <c r="H90" s="50">
        <v>7000</v>
      </c>
    </row>
    <row r="91" spans="1:8" hidden="1" x14ac:dyDescent="0.2">
      <c r="A91" s="46">
        <v>1330</v>
      </c>
      <c r="B91" s="47">
        <v>20800</v>
      </c>
      <c r="C91" s="48" t="s">
        <v>434</v>
      </c>
      <c r="D91" s="52" t="s">
        <v>458</v>
      </c>
      <c r="E91" s="49" t="s">
        <v>491</v>
      </c>
      <c r="F91" s="49" t="s">
        <v>509</v>
      </c>
      <c r="G91" s="51">
        <v>2017</v>
      </c>
      <c r="H91" s="50">
        <v>40374</v>
      </c>
    </row>
    <row r="92" spans="1:8" hidden="1" x14ac:dyDescent="0.2">
      <c r="A92" s="46">
        <v>1330</v>
      </c>
      <c r="B92" s="47">
        <v>20800</v>
      </c>
      <c r="C92" s="48" t="s">
        <v>434</v>
      </c>
      <c r="D92" s="52" t="s">
        <v>458</v>
      </c>
      <c r="E92" s="49" t="s">
        <v>491</v>
      </c>
      <c r="F92" s="49" t="s">
        <v>509</v>
      </c>
      <c r="G92" s="51">
        <v>2016</v>
      </c>
      <c r="H92" s="50">
        <v>8720</v>
      </c>
    </row>
    <row r="93" spans="1:8" hidden="1" x14ac:dyDescent="0.2">
      <c r="A93" s="46">
        <v>3120</v>
      </c>
      <c r="B93" s="47">
        <v>20800</v>
      </c>
      <c r="C93" s="52" t="s">
        <v>434</v>
      </c>
      <c r="D93" s="52" t="s">
        <v>66</v>
      </c>
      <c r="E93" s="49" t="s">
        <v>498</v>
      </c>
      <c r="F93" s="49" t="s">
        <v>527</v>
      </c>
      <c r="G93" s="51" t="s">
        <v>565</v>
      </c>
      <c r="H93" s="94">
        <v>6120</v>
      </c>
    </row>
    <row r="94" spans="1:8" x14ac:dyDescent="0.2">
      <c r="A94" s="46">
        <v>3120</v>
      </c>
      <c r="B94" s="47">
        <v>20800</v>
      </c>
      <c r="C94" s="52" t="s">
        <v>434</v>
      </c>
      <c r="D94" s="52" t="s">
        <v>66</v>
      </c>
      <c r="E94" s="49" t="s">
        <v>498</v>
      </c>
      <c r="F94" s="49" t="s">
        <v>527</v>
      </c>
      <c r="G94" s="51">
        <v>2018</v>
      </c>
      <c r="H94" s="50">
        <v>6120</v>
      </c>
    </row>
    <row r="95" spans="1:8" hidden="1" x14ac:dyDescent="0.2">
      <c r="A95" s="46">
        <v>1330</v>
      </c>
      <c r="B95" s="47">
        <v>20801</v>
      </c>
      <c r="C95" s="52" t="s">
        <v>434</v>
      </c>
      <c r="D95" s="52" t="s">
        <v>458</v>
      </c>
      <c r="E95" s="49" t="s">
        <v>491</v>
      </c>
      <c r="F95" s="49" t="s">
        <v>509</v>
      </c>
      <c r="G95" s="51" t="s">
        <v>565</v>
      </c>
      <c r="H95" s="50">
        <v>78803</v>
      </c>
    </row>
    <row r="96" spans="1:8" x14ac:dyDescent="0.2">
      <c r="A96" s="46">
        <v>1330</v>
      </c>
      <c r="B96" s="47">
        <v>20801</v>
      </c>
      <c r="C96" s="52" t="s">
        <v>434</v>
      </c>
      <c r="D96" s="52" t="s">
        <v>458</v>
      </c>
      <c r="E96" s="49" t="s">
        <v>491</v>
      </c>
      <c r="F96" s="49" t="s">
        <v>509</v>
      </c>
      <c r="G96" s="51">
        <v>2018</v>
      </c>
      <c r="H96" s="50">
        <v>78803</v>
      </c>
    </row>
    <row r="97" spans="1:8" hidden="1" x14ac:dyDescent="0.2">
      <c r="A97" s="46">
        <v>1532</v>
      </c>
      <c r="B97" s="47">
        <v>21000</v>
      </c>
      <c r="C97" s="52" t="s">
        <v>434</v>
      </c>
      <c r="D97" s="52" t="s">
        <v>67</v>
      </c>
      <c r="E97" s="49" t="s">
        <v>492</v>
      </c>
      <c r="F97" s="49" t="s">
        <v>513</v>
      </c>
      <c r="G97" s="51" t="s">
        <v>565</v>
      </c>
      <c r="H97" s="50">
        <v>71000</v>
      </c>
    </row>
    <row r="98" spans="1:8" x14ac:dyDescent="0.2">
      <c r="A98" s="46">
        <v>1532</v>
      </c>
      <c r="B98" s="47">
        <v>21000</v>
      </c>
      <c r="C98" s="52" t="s">
        <v>434</v>
      </c>
      <c r="D98" s="52" t="s">
        <v>67</v>
      </c>
      <c r="E98" s="49" t="s">
        <v>492</v>
      </c>
      <c r="F98" s="49" t="s">
        <v>513</v>
      </c>
      <c r="G98" s="51">
        <v>2018</v>
      </c>
      <c r="H98" s="50">
        <v>71000</v>
      </c>
    </row>
    <row r="99" spans="1:8" hidden="1" x14ac:dyDescent="0.2">
      <c r="A99" s="46">
        <v>1330</v>
      </c>
      <c r="B99" s="47">
        <v>22199</v>
      </c>
      <c r="C99" s="48" t="s">
        <v>434</v>
      </c>
      <c r="D99" s="49" t="s">
        <v>110</v>
      </c>
      <c r="E99" s="49" t="s">
        <v>491</v>
      </c>
      <c r="F99" s="49" t="s">
        <v>509</v>
      </c>
      <c r="G99" s="51">
        <v>2017</v>
      </c>
      <c r="H99" s="50">
        <v>34400</v>
      </c>
    </row>
    <row r="100" spans="1:8" hidden="1" x14ac:dyDescent="0.2">
      <c r="A100" s="46">
        <v>1330</v>
      </c>
      <c r="B100" s="47">
        <v>22199</v>
      </c>
      <c r="C100" s="48" t="s">
        <v>434</v>
      </c>
      <c r="D100" s="49" t="s">
        <v>110</v>
      </c>
      <c r="E100" s="49" t="s">
        <v>491</v>
      </c>
      <c r="F100" s="49" t="s">
        <v>509</v>
      </c>
      <c r="G100" s="51">
        <v>2016</v>
      </c>
      <c r="H100" s="50">
        <v>19520</v>
      </c>
    </row>
    <row r="101" spans="1:8" hidden="1" x14ac:dyDescent="0.2">
      <c r="A101" s="46">
        <v>1710</v>
      </c>
      <c r="B101" s="47">
        <v>21001</v>
      </c>
      <c r="C101" s="52" t="s">
        <v>434</v>
      </c>
      <c r="D101" s="52" t="s">
        <v>68</v>
      </c>
      <c r="E101" s="49" t="s">
        <v>494</v>
      </c>
      <c r="F101" s="49" t="s">
        <v>520</v>
      </c>
      <c r="G101" s="51" t="s">
        <v>565</v>
      </c>
      <c r="H101" s="50">
        <v>10000</v>
      </c>
    </row>
    <row r="102" spans="1:8" x14ac:dyDescent="0.2">
      <c r="A102" s="46">
        <v>1710</v>
      </c>
      <c r="B102" s="47">
        <v>21001</v>
      </c>
      <c r="C102" s="52" t="s">
        <v>434</v>
      </c>
      <c r="D102" s="52" t="s">
        <v>68</v>
      </c>
      <c r="E102" s="49" t="s">
        <v>494</v>
      </c>
      <c r="F102" s="49" t="s">
        <v>520</v>
      </c>
      <c r="G102" s="51">
        <v>2018</v>
      </c>
      <c r="H102" s="50">
        <v>10000</v>
      </c>
    </row>
    <row r="103" spans="1:8" hidden="1" x14ac:dyDescent="0.2">
      <c r="A103" s="46">
        <v>1330</v>
      </c>
      <c r="B103" s="47">
        <v>63300</v>
      </c>
      <c r="C103" s="48" t="s">
        <v>430</v>
      </c>
      <c r="D103" s="52" t="s">
        <v>477</v>
      </c>
      <c r="E103" s="49" t="s">
        <v>491</v>
      </c>
      <c r="F103" s="48" t="s">
        <v>508</v>
      </c>
      <c r="G103" s="51" t="s">
        <v>565</v>
      </c>
      <c r="H103" s="50">
        <v>40000</v>
      </c>
    </row>
    <row r="104" spans="1:8" hidden="1" x14ac:dyDescent="0.2">
      <c r="A104" s="46">
        <v>1330</v>
      </c>
      <c r="B104" s="47">
        <v>63300</v>
      </c>
      <c r="C104" s="48" t="s">
        <v>430</v>
      </c>
      <c r="D104" s="49" t="s">
        <v>248</v>
      </c>
      <c r="E104" s="49" t="s">
        <v>491</v>
      </c>
      <c r="F104" s="49" t="s">
        <v>509</v>
      </c>
      <c r="G104" s="51">
        <v>2017</v>
      </c>
      <c r="H104" s="90">
        <v>44000</v>
      </c>
    </row>
    <row r="105" spans="1:8" hidden="1" x14ac:dyDescent="0.2">
      <c r="A105" s="46">
        <v>1330</v>
      </c>
      <c r="B105" s="47">
        <v>63300</v>
      </c>
      <c r="C105" s="48" t="s">
        <v>430</v>
      </c>
      <c r="D105" s="52" t="s">
        <v>477</v>
      </c>
      <c r="E105" s="49" t="s">
        <v>491</v>
      </c>
      <c r="F105" s="48" t="s">
        <v>508</v>
      </c>
      <c r="G105" s="51">
        <v>2018</v>
      </c>
      <c r="H105" s="50">
        <v>40000</v>
      </c>
    </row>
    <row r="106" spans="1:8" hidden="1" x14ac:dyDescent="0.2">
      <c r="A106" s="46">
        <v>1350</v>
      </c>
      <c r="B106" s="47">
        <v>22699</v>
      </c>
      <c r="C106" s="48" t="s">
        <v>434</v>
      </c>
      <c r="D106" s="49" t="s">
        <v>144</v>
      </c>
      <c r="E106" s="49" t="s">
        <v>491</v>
      </c>
      <c r="F106" s="49" t="s">
        <v>510</v>
      </c>
      <c r="G106" s="51">
        <v>2017</v>
      </c>
      <c r="H106" s="50">
        <v>2200</v>
      </c>
    </row>
    <row r="107" spans="1:8" hidden="1" x14ac:dyDescent="0.2">
      <c r="A107" s="46">
        <v>1350</v>
      </c>
      <c r="B107" s="47">
        <v>22699</v>
      </c>
      <c r="C107" s="48" t="s">
        <v>434</v>
      </c>
      <c r="D107" s="49" t="s">
        <v>144</v>
      </c>
      <c r="E107" s="49" t="s">
        <v>491</v>
      </c>
      <c r="F107" s="49" t="s">
        <v>510</v>
      </c>
      <c r="G107" s="51">
        <v>2016</v>
      </c>
      <c r="H107" s="50">
        <v>2000</v>
      </c>
    </row>
    <row r="108" spans="1:8" hidden="1" x14ac:dyDescent="0.2">
      <c r="A108" s="46">
        <v>1522</v>
      </c>
      <c r="B108" s="47">
        <v>21200</v>
      </c>
      <c r="C108" s="52" t="s">
        <v>434</v>
      </c>
      <c r="D108" s="49" t="s">
        <v>74</v>
      </c>
      <c r="E108" s="49" t="s">
        <v>492</v>
      </c>
      <c r="F108" s="48" t="s">
        <v>512</v>
      </c>
      <c r="G108" s="51" t="s">
        <v>565</v>
      </c>
      <c r="H108" s="50">
        <v>66000</v>
      </c>
    </row>
    <row r="109" spans="1:8" x14ac:dyDescent="0.2">
      <c r="A109" s="46">
        <v>1522</v>
      </c>
      <c r="B109" s="47">
        <v>21200</v>
      </c>
      <c r="C109" s="52" t="s">
        <v>434</v>
      </c>
      <c r="D109" s="49" t="s">
        <v>74</v>
      </c>
      <c r="E109" s="49" t="s">
        <v>492</v>
      </c>
      <c r="F109" s="48" t="s">
        <v>512</v>
      </c>
      <c r="G109" s="51">
        <v>2018</v>
      </c>
      <c r="H109" s="50">
        <v>66000</v>
      </c>
    </row>
    <row r="110" spans="1:8" hidden="1" x14ac:dyDescent="0.2">
      <c r="A110" s="46">
        <v>1500</v>
      </c>
      <c r="B110" s="47">
        <v>13000</v>
      </c>
      <c r="C110" s="48" t="s">
        <v>427</v>
      </c>
      <c r="D110" s="49" t="s">
        <v>16</v>
      </c>
      <c r="E110" s="49" t="s">
        <v>492</v>
      </c>
      <c r="F110" s="48" t="s">
        <v>511</v>
      </c>
      <c r="G110" s="51">
        <v>2018</v>
      </c>
      <c r="H110" s="50">
        <v>148181</v>
      </c>
    </row>
    <row r="111" spans="1:8" hidden="1" x14ac:dyDescent="0.2">
      <c r="A111" s="46">
        <v>1500</v>
      </c>
      <c r="B111" s="47">
        <v>13000</v>
      </c>
      <c r="C111" s="48" t="s">
        <v>427</v>
      </c>
      <c r="D111" s="48" t="s">
        <v>16</v>
      </c>
      <c r="E111" s="49" t="s">
        <v>492</v>
      </c>
      <c r="F111" s="48" t="s">
        <v>511</v>
      </c>
      <c r="G111" s="51">
        <v>2016</v>
      </c>
      <c r="H111" s="50">
        <v>147258</v>
      </c>
    </row>
    <row r="112" spans="1:8" hidden="1" x14ac:dyDescent="0.2">
      <c r="A112" s="46">
        <v>1500</v>
      </c>
      <c r="B112" s="47">
        <v>13000</v>
      </c>
      <c r="C112" s="48" t="s">
        <v>427</v>
      </c>
      <c r="D112" s="48" t="s">
        <v>16</v>
      </c>
      <c r="E112" s="49" t="s">
        <v>492</v>
      </c>
      <c r="F112" s="48" t="s">
        <v>511</v>
      </c>
      <c r="G112" s="51">
        <v>2017</v>
      </c>
      <c r="H112" s="50">
        <v>148181</v>
      </c>
    </row>
    <row r="113" spans="1:8" hidden="1" x14ac:dyDescent="0.2">
      <c r="A113" s="46">
        <v>1500</v>
      </c>
      <c r="B113" s="47">
        <v>13000</v>
      </c>
      <c r="C113" s="48" t="s">
        <v>427</v>
      </c>
      <c r="D113" s="49" t="s">
        <v>16</v>
      </c>
      <c r="E113" s="49" t="s">
        <v>492</v>
      </c>
      <c r="F113" s="48" t="s">
        <v>511</v>
      </c>
      <c r="G113" s="51" t="s">
        <v>565</v>
      </c>
      <c r="H113" s="50">
        <v>148181</v>
      </c>
    </row>
    <row r="114" spans="1:8" hidden="1" x14ac:dyDescent="0.2">
      <c r="A114" s="46">
        <v>1500</v>
      </c>
      <c r="B114" s="47">
        <v>64000</v>
      </c>
      <c r="C114" s="48" t="s">
        <v>430</v>
      </c>
      <c r="D114" s="49" t="s">
        <v>249</v>
      </c>
      <c r="E114" s="49" t="s">
        <v>492</v>
      </c>
      <c r="F114" s="48" t="s">
        <v>511</v>
      </c>
      <c r="G114" s="51">
        <v>2017</v>
      </c>
      <c r="H114" s="90">
        <v>40000</v>
      </c>
    </row>
    <row r="115" spans="1:8" hidden="1" x14ac:dyDescent="0.2">
      <c r="A115" s="46">
        <v>1500</v>
      </c>
      <c r="B115" s="47">
        <v>65000</v>
      </c>
      <c r="C115" s="48" t="s">
        <v>430</v>
      </c>
      <c r="D115" s="52" t="s">
        <v>470</v>
      </c>
      <c r="E115" s="49" t="s">
        <v>492</v>
      </c>
      <c r="F115" s="48" t="s">
        <v>511</v>
      </c>
      <c r="G115" s="51" t="s">
        <v>565</v>
      </c>
      <c r="H115" s="50">
        <v>34000</v>
      </c>
    </row>
    <row r="116" spans="1:8" hidden="1" x14ac:dyDescent="0.2">
      <c r="A116" s="46">
        <v>1500</v>
      </c>
      <c r="B116" s="47">
        <v>65000</v>
      </c>
      <c r="C116" s="48" t="s">
        <v>430</v>
      </c>
      <c r="D116" s="52" t="s">
        <v>470</v>
      </c>
      <c r="E116" s="49" t="s">
        <v>492</v>
      </c>
      <c r="F116" s="48" t="s">
        <v>511</v>
      </c>
      <c r="G116" s="51">
        <v>2018</v>
      </c>
      <c r="H116" s="50">
        <v>35000</v>
      </c>
    </row>
    <row r="117" spans="1:8" hidden="1" x14ac:dyDescent="0.2">
      <c r="A117" s="46">
        <v>1522</v>
      </c>
      <c r="B117" s="47">
        <v>13000</v>
      </c>
      <c r="C117" s="48" t="s">
        <v>427</v>
      </c>
      <c r="D117" s="48" t="s">
        <v>17</v>
      </c>
      <c r="E117" s="49" t="s">
        <v>492</v>
      </c>
      <c r="F117" s="48" t="s">
        <v>512</v>
      </c>
      <c r="G117" s="51">
        <v>2016</v>
      </c>
      <c r="H117" s="50">
        <v>79829</v>
      </c>
    </row>
    <row r="118" spans="1:8" hidden="1" x14ac:dyDescent="0.2">
      <c r="A118" s="46">
        <v>1522</v>
      </c>
      <c r="B118" s="47">
        <v>13000</v>
      </c>
      <c r="C118" s="48" t="s">
        <v>427</v>
      </c>
      <c r="D118" s="48" t="s">
        <v>17</v>
      </c>
      <c r="E118" s="49" t="s">
        <v>492</v>
      </c>
      <c r="F118" s="48" t="s">
        <v>512</v>
      </c>
      <c r="G118" s="51">
        <v>2017</v>
      </c>
      <c r="H118" s="50">
        <v>75969</v>
      </c>
    </row>
    <row r="119" spans="1:8" hidden="1" x14ac:dyDescent="0.2">
      <c r="A119" s="46">
        <v>1522</v>
      </c>
      <c r="B119" s="47">
        <v>13000</v>
      </c>
      <c r="C119" s="48" t="s">
        <v>427</v>
      </c>
      <c r="D119" s="48" t="s">
        <v>17</v>
      </c>
      <c r="E119" s="49" t="s">
        <v>492</v>
      </c>
      <c r="F119" s="48" t="s">
        <v>512</v>
      </c>
      <c r="G119" s="51" t="s">
        <v>565</v>
      </c>
      <c r="H119" s="50">
        <v>85303</v>
      </c>
    </row>
    <row r="120" spans="1:8" hidden="1" x14ac:dyDescent="0.2">
      <c r="A120" s="46">
        <v>1522</v>
      </c>
      <c r="B120" s="47">
        <v>13000</v>
      </c>
      <c r="C120" s="48" t="s">
        <v>427</v>
      </c>
      <c r="D120" s="48" t="s">
        <v>17</v>
      </c>
      <c r="E120" s="49" t="s">
        <v>492</v>
      </c>
      <c r="F120" s="48" t="s">
        <v>512</v>
      </c>
      <c r="G120" s="51">
        <v>2018</v>
      </c>
      <c r="H120" s="50">
        <v>85303</v>
      </c>
    </row>
    <row r="121" spans="1:8" hidden="1" x14ac:dyDescent="0.2">
      <c r="A121" s="46">
        <v>1522</v>
      </c>
      <c r="B121" s="47">
        <v>15200</v>
      </c>
      <c r="C121" s="48" t="s">
        <v>427</v>
      </c>
      <c r="D121" s="48" t="s">
        <v>37</v>
      </c>
      <c r="E121" s="49" t="s">
        <v>492</v>
      </c>
      <c r="F121" s="48" t="s">
        <v>512</v>
      </c>
      <c r="G121" s="51">
        <v>2016</v>
      </c>
      <c r="H121" s="50">
        <v>11327</v>
      </c>
    </row>
    <row r="122" spans="1:8" hidden="1" x14ac:dyDescent="0.2">
      <c r="A122" s="46">
        <v>1522</v>
      </c>
      <c r="B122" s="47">
        <v>15200</v>
      </c>
      <c r="C122" s="48" t="s">
        <v>427</v>
      </c>
      <c r="D122" s="48" t="s">
        <v>37</v>
      </c>
      <c r="E122" s="49" t="s">
        <v>492</v>
      </c>
      <c r="F122" s="48" t="s">
        <v>512</v>
      </c>
      <c r="G122" s="51">
        <v>2017</v>
      </c>
      <c r="H122" s="50">
        <v>11327</v>
      </c>
    </row>
    <row r="123" spans="1:8" hidden="1" x14ac:dyDescent="0.2">
      <c r="A123" s="46">
        <v>1522</v>
      </c>
      <c r="B123" s="47">
        <v>15200</v>
      </c>
      <c r="C123" s="48" t="s">
        <v>427</v>
      </c>
      <c r="D123" s="48" t="s">
        <v>37</v>
      </c>
      <c r="E123" s="49" t="s">
        <v>492</v>
      </c>
      <c r="F123" s="48" t="s">
        <v>512</v>
      </c>
      <c r="G123" s="51" t="s">
        <v>565</v>
      </c>
      <c r="H123" s="50">
        <v>11327</v>
      </c>
    </row>
    <row r="124" spans="1:8" hidden="1" x14ac:dyDescent="0.2">
      <c r="A124" s="46">
        <v>1522</v>
      </c>
      <c r="B124" s="47">
        <v>15200</v>
      </c>
      <c r="C124" s="48" t="s">
        <v>427</v>
      </c>
      <c r="D124" s="48" t="s">
        <v>37</v>
      </c>
      <c r="E124" s="49" t="s">
        <v>492</v>
      </c>
      <c r="F124" s="48" t="s">
        <v>512</v>
      </c>
      <c r="G124" s="51">
        <v>2018</v>
      </c>
      <c r="H124" s="50">
        <v>11327</v>
      </c>
    </row>
    <row r="125" spans="1:8" hidden="1" x14ac:dyDescent="0.2">
      <c r="A125" s="46">
        <v>1522</v>
      </c>
      <c r="B125" s="47">
        <v>21200</v>
      </c>
      <c r="C125" s="48" t="s">
        <v>434</v>
      </c>
      <c r="D125" s="49" t="s">
        <v>74</v>
      </c>
      <c r="E125" s="49" t="s">
        <v>492</v>
      </c>
      <c r="F125" s="48" t="s">
        <v>512</v>
      </c>
      <c r="G125" s="51">
        <v>2017</v>
      </c>
      <c r="H125" s="50">
        <v>66000</v>
      </c>
    </row>
    <row r="126" spans="1:8" hidden="1" x14ac:dyDescent="0.2">
      <c r="A126" s="46">
        <v>1522</v>
      </c>
      <c r="B126" s="47">
        <v>21200</v>
      </c>
      <c r="C126" s="48" t="s">
        <v>434</v>
      </c>
      <c r="D126" s="49" t="s">
        <v>74</v>
      </c>
      <c r="E126" s="49" t="s">
        <v>492</v>
      </c>
      <c r="F126" s="48" t="s">
        <v>512</v>
      </c>
      <c r="G126" s="51">
        <v>2016</v>
      </c>
      <c r="H126" s="50">
        <v>51000</v>
      </c>
    </row>
    <row r="127" spans="1:8" hidden="1" x14ac:dyDescent="0.2">
      <c r="A127" s="46">
        <v>1532</v>
      </c>
      <c r="B127" s="47">
        <v>21200</v>
      </c>
      <c r="C127" s="52" t="s">
        <v>434</v>
      </c>
      <c r="D127" s="52" t="s">
        <v>75</v>
      </c>
      <c r="E127" s="49" t="s">
        <v>492</v>
      </c>
      <c r="F127" s="49" t="s">
        <v>513</v>
      </c>
      <c r="G127" s="51" t="s">
        <v>565</v>
      </c>
      <c r="H127" s="50">
        <v>10000</v>
      </c>
    </row>
    <row r="128" spans="1:8" x14ac:dyDescent="0.2">
      <c r="A128" s="46">
        <v>1532</v>
      </c>
      <c r="B128" s="47">
        <v>21200</v>
      </c>
      <c r="C128" s="52" t="s">
        <v>434</v>
      </c>
      <c r="D128" s="52" t="s">
        <v>75</v>
      </c>
      <c r="E128" s="49" t="s">
        <v>492</v>
      </c>
      <c r="F128" s="49" t="s">
        <v>513</v>
      </c>
      <c r="G128" s="51">
        <v>2018</v>
      </c>
      <c r="H128" s="50">
        <v>10000</v>
      </c>
    </row>
    <row r="129" spans="1:8" x14ac:dyDescent="0.2">
      <c r="A129" s="46">
        <v>1600</v>
      </c>
      <c r="B129" s="47">
        <v>21200</v>
      </c>
      <c r="C129" s="52" t="s">
        <v>434</v>
      </c>
      <c r="D129" s="49" t="s">
        <v>76</v>
      </c>
      <c r="E129" s="49" t="s">
        <v>493</v>
      </c>
      <c r="F129" s="49" t="s">
        <v>514</v>
      </c>
      <c r="G129" s="51">
        <v>2018</v>
      </c>
      <c r="H129" s="50">
        <v>21000</v>
      </c>
    </row>
    <row r="130" spans="1:8" hidden="1" x14ac:dyDescent="0.2">
      <c r="A130" s="46">
        <v>1522</v>
      </c>
      <c r="B130" s="47">
        <v>22700</v>
      </c>
      <c r="C130" s="48" t="s">
        <v>434</v>
      </c>
      <c r="D130" s="49" t="s">
        <v>147</v>
      </c>
      <c r="E130" s="49" t="s">
        <v>492</v>
      </c>
      <c r="F130" s="48" t="s">
        <v>512</v>
      </c>
      <c r="G130" s="51">
        <v>2017</v>
      </c>
      <c r="H130" s="50">
        <v>281888</v>
      </c>
    </row>
    <row r="131" spans="1:8" hidden="1" x14ac:dyDescent="0.2">
      <c r="A131" s="46">
        <v>1522</v>
      </c>
      <c r="B131" s="47">
        <v>22700</v>
      </c>
      <c r="C131" s="48" t="s">
        <v>434</v>
      </c>
      <c r="D131" s="52" t="s">
        <v>459</v>
      </c>
      <c r="E131" s="49" t="s">
        <v>492</v>
      </c>
      <c r="F131" s="48" t="s">
        <v>512</v>
      </c>
      <c r="G131" s="51">
        <v>2017</v>
      </c>
      <c r="H131" s="50">
        <v>34270</v>
      </c>
    </row>
    <row r="132" spans="1:8" hidden="1" x14ac:dyDescent="0.2">
      <c r="A132" s="46">
        <v>1522</v>
      </c>
      <c r="B132" s="47">
        <v>22700</v>
      </c>
      <c r="C132" s="48" t="s">
        <v>434</v>
      </c>
      <c r="D132" s="49" t="s">
        <v>147</v>
      </c>
      <c r="E132" s="49" t="s">
        <v>492</v>
      </c>
      <c r="F132" s="48" t="s">
        <v>512</v>
      </c>
      <c r="G132" s="51">
        <v>2016</v>
      </c>
      <c r="H132" s="50">
        <v>269427</v>
      </c>
    </row>
    <row r="133" spans="1:8" hidden="1" x14ac:dyDescent="0.2">
      <c r="A133" s="46">
        <v>1522</v>
      </c>
      <c r="B133" s="47">
        <v>22700</v>
      </c>
      <c r="C133" s="48" t="s">
        <v>434</v>
      </c>
      <c r="D133" s="52" t="s">
        <v>459</v>
      </c>
      <c r="E133" s="49" t="s">
        <v>492</v>
      </c>
      <c r="F133" s="48" t="s">
        <v>512</v>
      </c>
      <c r="G133" s="51">
        <v>2016</v>
      </c>
      <c r="H133" s="50">
        <v>32530</v>
      </c>
    </row>
    <row r="134" spans="1:8" hidden="1" x14ac:dyDescent="0.2">
      <c r="A134" s="46">
        <v>1600</v>
      </c>
      <c r="B134" s="47">
        <v>21200</v>
      </c>
      <c r="C134" s="52" t="s">
        <v>434</v>
      </c>
      <c r="D134" s="49" t="s">
        <v>76</v>
      </c>
      <c r="E134" s="49" t="s">
        <v>493</v>
      </c>
      <c r="F134" s="49" t="s">
        <v>514</v>
      </c>
      <c r="G134" s="51" t="s">
        <v>565</v>
      </c>
      <c r="H134" s="50">
        <v>21000</v>
      </c>
    </row>
    <row r="135" spans="1:8" hidden="1" x14ac:dyDescent="0.2">
      <c r="A135" s="46">
        <v>1610</v>
      </c>
      <c r="B135" s="47">
        <v>21200</v>
      </c>
      <c r="C135" s="52" t="s">
        <v>434</v>
      </c>
      <c r="D135" s="49" t="s">
        <v>77</v>
      </c>
      <c r="E135" s="49" t="s">
        <v>493</v>
      </c>
      <c r="F135" s="49" t="s">
        <v>515</v>
      </c>
      <c r="G135" s="51" t="s">
        <v>565</v>
      </c>
      <c r="H135" s="50">
        <v>2000</v>
      </c>
    </row>
    <row r="136" spans="1:8" x14ac:dyDescent="0.2">
      <c r="A136" s="46">
        <v>1610</v>
      </c>
      <c r="B136" s="47">
        <v>21200</v>
      </c>
      <c r="C136" s="52" t="s">
        <v>434</v>
      </c>
      <c r="D136" s="49" t="s">
        <v>77</v>
      </c>
      <c r="E136" s="49" t="s">
        <v>493</v>
      </c>
      <c r="F136" s="49" t="s">
        <v>515</v>
      </c>
      <c r="G136" s="51">
        <v>2018</v>
      </c>
      <c r="H136" s="50">
        <v>2000</v>
      </c>
    </row>
    <row r="137" spans="1:8" hidden="1" x14ac:dyDescent="0.2">
      <c r="A137" s="46">
        <v>1522</v>
      </c>
      <c r="B137" s="47">
        <v>48000</v>
      </c>
      <c r="C137" s="48" t="s">
        <v>429</v>
      </c>
      <c r="D137" s="49" t="s">
        <v>203</v>
      </c>
      <c r="E137" s="49" t="s">
        <v>492</v>
      </c>
      <c r="F137" s="48" t="s">
        <v>512</v>
      </c>
      <c r="G137" s="51">
        <v>2016</v>
      </c>
      <c r="H137" s="50">
        <v>5000</v>
      </c>
    </row>
    <row r="138" spans="1:8" hidden="1" x14ac:dyDescent="0.2">
      <c r="A138" s="46">
        <v>1522</v>
      </c>
      <c r="B138" s="47">
        <v>48000</v>
      </c>
      <c r="C138" s="48" t="s">
        <v>429</v>
      </c>
      <c r="D138" s="49" t="s">
        <v>203</v>
      </c>
      <c r="E138" s="49" t="s">
        <v>492</v>
      </c>
      <c r="F138" s="48" t="s">
        <v>512</v>
      </c>
      <c r="G138" s="51">
        <v>2017</v>
      </c>
      <c r="H138" s="50">
        <v>3000</v>
      </c>
    </row>
    <row r="139" spans="1:8" hidden="1" x14ac:dyDescent="0.2">
      <c r="A139" s="46">
        <v>1522</v>
      </c>
      <c r="B139" s="47">
        <v>48000</v>
      </c>
      <c r="C139" s="52" t="s">
        <v>429</v>
      </c>
      <c r="D139" s="52" t="s">
        <v>203</v>
      </c>
      <c r="E139" s="49" t="s">
        <v>492</v>
      </c>
      <c r="F139" s="48" t="s">
        <v>512</v>
      </c>
      <c r="G139" s="51" t="s">
        <v>565</v>
      </c>
      <c r="H139" s="50">
        <v>3000</v>
      </c>
    </row>
    <row r="140" spans="1:8" hidden="1" x14ac:dyDescent="0.2">
      <c r="A140" s="46">
        <v>1522</v>
      </c>
      <c r="B140" s="47">
        <v>48000</v>
      </c>
      <c r="C140" s="52" t="s">
        <v>429</v>
      </c>
      <c r="D140" s="52" t="s">
        <v>203</v>
      </c>
      <c r="E140" s="49" t="s">
        <v>492</v>
      </c>
      <c r="F140" s="48" t="s">
        <v>512</v>
      </c>
      <c r="G140" s="51">
        <v>2018</v>
      </c>
      <c r="H140" s="50">
        <v>3000</v>
      </c>
    </row>
    <row r="141" spans="1:8" hidden="1" x14ac:dyDescent="0.2">
      <c r="A141" s="46">
        <v>1522</v>
      </c>
      <c r="B141" s="47">
        <v>63200</v>
      </c>
      <c r="C141" s="48" t="s">
        <v>430</v>
      </c>
      <c r="D141" s="49" t="s">
        <v>230</v>
      </c>
      <c r="E141" s="49" t="s">
        <v>492</v>
      </c>
      <c r="F141" s="48" t="s">
        <v>512</v>
      </c>
      <c r="G141" s="51">
        <v>2016</v>
      </c>
      <c r="H141" s="90">
        <v>70450</v>
      </c>
    </row>
    <row r="142" spans="1:8" hidden="1" x14ac:dyDescent="0.2">
      <c r="A142" s="46">
        <v>1522</v>
      </c>
      <c r="B142" s="47">
        <v>63210</v>
      </c>
      <c r="C142" s="48" t="s">
        <v>430</v>
      </c>
      <c r="D142" s="49" t="s">
        <v>233</v>
      </c>
      <c r="E142" s="49" t="s">
        <v>492</v>
      </c>
      <c r="F142" s="48" t="s">
        <v>512</v>
      </c>
      <c r="G142" s="51">
        <v>2016</v>
      </c>
      <c r="H142" s="90">
        <v>36250</v>
      </c>
    </row>
    <row r="143" spans="1:8" hidden="1" x14ac:dyDescent="0.2">
      <c r="A143" s="93">
        <v>1530</v>
      </c>
      <c r="B143" s="47">
        <v>64000</v>
      </c>
      <c r="C143" s="52" t="s">
        <v>430</v>
      </c>
      <c r="D143" s="52" t="s">
        <v>564</v>
      </c>
      <c r="E143" s="49" t="s">
        <v>492</v>
      </c>
      <c r="F143" s="49" t="s">
        <v>513</v>
      </c>
      <c r="G143" s="51" t="s">
        <v>565</v>
      </c>
      <c r="H143" s="50">
        <v>5000</v>
      </c>
    </row>
    <row r="144" spans="1:8" hidden="1" x14ac:dyDescent="0.2">
      <c r="A144" s="46">
        <v>1531</v>
      </c>
      <c r="B144" s="47">
        <v>69210</v>
      </c>
      <c r="C144" s="48" t="s">
        <v>430</v>
      </c>
      <c r="D144" s="49" t="s">
        <v>239</v>
      </c>
      <c r="E144" s="49" t="s">
        <v>492</v>
      </c>
      <c r="F144" s="49" t="s">
        <v>513</v>
      </c>
      <c r="G144" s="51">
        <v>2016</v>
      </c>
      <c r="H144" s="90">
        <v>96000</v>
      </c>
    </row>
    <row r="145" spans="1:8" hidden="1" x14ac:dyDescent="0.2">
      <c r="A145" s="46">
        <v>1532</v>
      </c>
      <c r="B145" s="47">
        <v>13000</v>
      </c>
      <c r="C145" s="48" t="s">
        <v>427</v>
      </c>
      <c r="D145" s="48" t="s">
        <v>18</v>
      </c>
      <c r="E145" s="49" t="s">
        <v>492</v>
      </c>
      <c r="F145" s="49" t="s">
        <v>513</v>
      </c>
      <c r="G145" s="51">
        <v>2016</v>
      </c>
      <c r="H145" s="50">
        <v>88777</v>
      </c>
    </row>
    <row r="146" spans="1:8" hidden="1" x14ac:dyDescent="0.2">
      <c r="A146" s="46">
        <v>1532</v>
      </c>
      <c r="B146" s="47">
        <v>13000</v>
      </c>
      <c r="C146" s="48" t="s">
        <v>427</v>
      </c>
      <c r="D146" s="48" t="s">
        <v>18</v>
      </c>
      <c r="E146" s="49" t="s">
        <v>492</v>
      </c>
      <c r="F146" s="49" t="s">
        <v>513</v>
      </c>
      <c r="G146" s="51">
        <v>2017</v>
      </c>
      <c r="H146" s="50">
        <v>85303</v>
      </c>
    </row>
    <row r="147" spans="1:8" hidden="1" x14ac:dyDescent="0.2">
      <c r="A147" s="46">
        <v>1532</v>
      </c>
      <c r="B147" s="47">
        <v>13000</v>
      </c>
      <c r="C147" s="48" t="s">
        <v>427</v>
      </c>
      <c r="D147" s="48" t="s">
        <v>18</v>
      </c>
      <c r="E147" s="49" t="s">
        <v>492</v>
      </c>
      <c r="F147" s="49" t="s">
        <v>513</v>
      </c>
      <c r="G147" s="51">
        <v>2018</v>
      </c>
      <c r="H147" s="50">
        <v>75969</v>
      </c>
    </row>
    <row r="148" spans="1:8" hidden="1" x14ac:dyDescent="0.2">
      <c r="A148" s="46">
        <v>1532</v>
      </c>
      <c r="B148" s="47">
        <v>13000</v>
      </c>
      <c r="C148" s="48" t="s">
        <v>427</v>
      </c>
      <c r="D148" s="48" t="s">
        <v>18</v>
      </c>
      <c r="E148" s="49" t="s">
        <v>492</v>
      </c>
      <c r="F148" s="49" t="s">
        <v>513</v>
      </c>
      <c r="G148" s="51" t="s">
        <v>565</v>
      </c>
      <c r="H148" s="50">
        <v>75969</v>
      </c>
    </row>
    <row r="149" spans="1:8" hidden="1" x14ac:dyDescent="0.2">
      <c r="A149" s="46">
        <v>1532</v>
      </c>
      <c r="B149" s="47">
        <v>16000</v>
      </c>
      <c r="C149" s="48" t="s">
        <v>427</v>
      </c>
      <c r="D149" s="49" t="s">
        <v>39</v>
      </c>
      <c r="E149" s="49" t="s">
        <v>492</v>
      </c>
      <c r="F149" s="49" t="s">
        <v>513</v>
      </c>
      <c r="G149" s="51">
        <v>2018</v>
      </c>
      <c r="H149" s="50">
        <v>107835</v>
      </c>
    </row>
    <row r="150" spans="1:8" hidden="1" x14ac:dyDescent="0.2">
      <c r="A150" s="46">
        <v>1532</v>
      </c>
      <c r="B150" s="47">
        <v>16000</v>
      </c>
      <c r="C150" s="48" t="s">
        <v>427</v>
      </c>
      <c r="D150" s="48" t="s">
        <v>39</v>
      </c>
      <c r="E150" s="49" t="s">
        <v>492</v>
      </c>
      <c r="F150" s="49" t="s">
        <v>513</v>
      </c>
      <c r="G150" s="51">
        <v>2016</v>
      </c>
      <c r="H150" s="50">
        <v>113329</v>
      </c>
    </row>
    <row r="151" spans="1:8" hidden="1" x14ac:dyDescent="0.2">
      <c r="A151" s="46">
        <v>1532</v>
      </c>
      <c r="B151" s="47">
        <v>16000</v>
      </c>
      <c r="C151" s="48" t="s">
        <v>427</v>
      </c>
      <c r="D151" s="48" t="s">
        <v>39</v>
      </c>
      <c r="E151" s="49" t="s">
        <v>492</v>
      </c>
      <c r="F151" s="49" t="s">
        <v>513</v>
      </c>
      <c r="G151" s="51">
        <v>2017</v>
      </c>
      <c r="H151" s="50">
        <v>106756</v>
      </c>
    </row>
    <row r="152" spans="1:8" hidden="1" x14ac:dyDescent="0.2">
      <c r="A152" s="46">
        <v>1532</v>
      </c>
      <c r="B152" s="47">
        <v>16000</v>
      </c>
      <c r="C152" s="48" t="s">
        <v>427</v>
      </c>
      <c r="D152" s="49" t="s">
        <v>39</v>
      </c>
      <c r="E152" s="49" t="s">
        <v>492</v>
      </c>
      <c r="F152" s="49" t="s">
        <v>513</v>
      </c>
      <c r="G152" s="51" t="s">
        <v>565</v>
      </c>
      <c r="H152" s="50">
        <v>107835</v>
      </c>
    </row>
    <row r="153" spans="1:8" hidden="1" x14ac:dyDescent="0.2">
      <c r="A153" s="46">
        <v>1532</v>
      </c>
      <c r="B153" s="47">
        <v>20400</v>
      </c>
      <c r="C153" s="48" t="s">
        <v>434</v>
      </c>
      <c r="D153" s="49" t="s">
        <v>63</v>
      </c>
      <c r="E153" s="49" t="s">
        <v>492</v>
      </c>
      <c r="F153" s="49" t="s">
        <v>513</v>
      </c>
      <c r="G153" s="51">
        <v>2017</v>
      </c>
      <c r="H153" s="50">
        <v>37398</v>
      </c>
    </row>
    <row r="154" spans="1:8" hidden="1" x14ac:dyDescent="0.2">
      <c r="A154" s="46">
        <v>1532</v>
      </c>
      <c r="B154" s="47">
        <v>20400</v>
      </c>
      <c r="C154" s="48" t="s">
        <v>434</v>
      </c>
      <c r="D154" s="49" t="s">
        <v>63</v>
      </c>
      <c r="E154" s="49" t="s">
        <v>492</v>
      </c>
      <c r="F154" s="49" t="s">
        <v>513</v>
      </c>
      <c r="G154" s="51">
        <v>2016</v>
      </c>
      <c r="H154" s="50">
        <v>33627</v>
      </c>
    </row>
    <row r="155" spans="1:8" hidden="1" x14ac:dyDescent="0.2">
      <c r="A155" s="46">
        <v>1622</v>
      </c>
      <c r="B155" s="47">
        <v>21200</v>
      </c>
      <c r="C155" s="52" t="s">
        <v>434</v>
      </c>
      <c r="D155" s="49" t="s">
        <v>80</v>
      </c>
      <c r="E155" s="49" t="s">
        <v>493</v>
      </c>
      <c r="F155" s="49" t="s">
        <v>516</v>
      </c>
      <c r="G155" s="51" t="s">
        <v>565</v>
      </c>
      <c r="H155" s="50">
        <v>4000</v>
      </c>
    </row>
    <row r="156" spans="1:8" x14ac:dyDescent="0.2">
      <c r="A156" s="46">
        <v>1622</v>
      </c>
      <c r="B156" s="47">
        <v>21200</v>
      </c>
      <c r="C156" s="52" t="s">
        <v>434</v>
      </c>
      <c r="D156" s="49" t="s">
        <v>80</v>
      </c>
      <c r="E156" s="49" t="s">
        <v>493</v>
      </c>
      <c r="F156" s="49" t="s">
        <v>516</v>
      </c>
      <c r="G156" s="51">
        <v>2018</v>
      </c>
      <c r="H156" s="50">
        <v>4000</v>
      </c>
    </row>
    <row r="157" spans="1:8" hidden="1" x14ac:dyDescent="0.2">
      <c r="A157" s="46">
        <v>1532</v>
      </c>
      <c r="B157" s="47">
        <v>21000</v>
      </c>
      <c r="C157" s="48" t="s">
        <v>434</v>
      </c>
      <c r="D157" s="49" t="s">
        <v>67</v>
      </c>
      <c r="E157" s="49" t="s">
        <v>492</v>
      </c>
      <c r="F157" s="49" t="s">
        <v>513</v>
      </c>
      <c r="G157" s="51">
        <v>2017</v>
      </c>
      <c r="H157" s="50">
        <v>69900</v>
      </c>
    </row>
    <row r="158" spans="1:8" hidden="1" x14ac:dyDescent="0.2">
      <c r="A158" s="46">
        <v>1532</v>
      </c>
      <c r="B158" s="47">
        <v>21000</v>
      </c>
      <c r="C158" s="48" t="s">
        <v>434</v>
      </c>
      <c r="D158" s="49" t="s">
        <v>67</v>
      </c>
      <c r="E158" s="49" t="s">
        <v>492</v>
      </c>
      <c r="F158" s="49" t="s">
        <v>513</v>
      </c>
      <c r="G158" s="51">
        <v>2016</v>
      </c>
      <c r="H158" s="50">
        <v>65000</v>
      </c>
    </row>
    <row r="159" spans="1:8" x14ac:dyDescent="0.2">
      <c r="A159" s="46">
        <v>1640</v>
      </c>
      <c r="B159" s="47">
        <v>21200</v>
      </c>
      <c r="C159" s="52" t="s">
        <v>434</v>
      </c>
      <c r="D159" s="49" t="s">
        <v>78</v>
      </c>
      <c r="E159" s="49" t="s">
        <v>493</v>
      </c>
      <c r="F159" s="49" t="s">
        <v>518</v>
      </c>
      <c r="G159" s="51">
        <v>2018</v>
      </c>
      <c r="H159" s="50">
        <v>2500</v>
      </c>
    </row>
    <row r="160" spans="1:8" hidden="1" x14ac:dyDescent="0.2">
      <c r="A160" s="46">
        <v>1640</v>
      </c>
      <c r="B160" s="47">
        <v>21200</v>
      </c>
      <c r="C160" s="52" t="s">
        <v>434</v>
      </c>
      <c r="D160" s="49" t="s">
        <v>78</v>
      </c>
      <c r="E160" s="49" t="s">
        <v>493</v>
      </c>
      <c r="F160" s="49" t="s">
        <v>518</v>
      </c>
      <c r="G160" s="51" t="s">
        <v>565</v>
      </c>
      <c r="H160" s="50">
        <v>2500</v>
      </c>
    </row>
    <row r="161" spans="1:8" hidden="1" x14ac:dyDescent="0.2">
      <c r="A161" s="46">
        <v>1532</v>
      </c>
      <c r="B161" s="47">
        <v>21200</v>
      </c>
      <c r="C161" s="48" t="s">
        <v>434</v>
      </c>
      <c r="D161" s="49" t="s">
        <v>75</v>
      </c>
      <c r="E161" s="49" t="s">
        <v>492</v>
      </c>
      <c r="F161" s="49" t="s">
        <v>513</v>
      </c>
      <c r="G161" s="51">
        <v>2017</v>
      </c>
      <c r="H161" s="50">
        <v>10000</v>
      </c>
    </row>
    <row r="162" spans="1:8" hidden="1" x14ac:dyDescent="0.2">
      <c r="A162" s="46">
        <v>1532</v>
      </c>
      <c r="B162" s="47">
        <v>21200</v>
      </c>
      <c r="C162" s="48" t="s">
        <v>434</v>
      </c>
      <c r="D162" s="49" t="s">
        <v>75</v>
      </c>
      <c r="E162" s="49" t="s">
        <v>492</v>
      </c>
      <c r="F162" s="49" t="s">
        <v>513</v>
      </c>
      <c r="G162" s="51">
        <v>2016</v>
      </c>
      <c r="H162" s="50">
        <v>10000</v>
      </c>
    </row>
    <row r="163" spans="1:8" hidden="1" x14ac:dyDescent="0.2">
      <c r="A163" s="46">
        <v>1710</v>
      </c>
      <c r="B163" s="47">
        <v>21200</v>
      </c>
      <c r="C163" s="52" t="s">
        <v>434</v>
      </c>
      <c r="D163" s="52" t="s">
        <v>79</v>
      </c>
      <c r="E163" s="49" t="s">
        <v>494</v>
      </c>
      <c r="F163" s="49" t="s">
        <v>520</v>
      </c>
      <c r="G163" s="51" t="s">
        <v>565</v>
      </c>
      <c r="H163" s="50">
        <v>700</v>
      </c>
    </row>
    <row r="164" spans="1:8" x14ac:dyDescent="0.2">
      <c r="A164" s="46">
        <v>1710</v>
      </c>
      <c r="B164" s="47">
        <v>21200</v>
      </c>
      <c r="C164" s="52" t="s">
        <v>434</v>
      </c>
      <c r="D164" s="52" t="s">
        <v>79</v>
      </c>
      <c r="E164" s="49" t="s">
        <v>494</v>
      </c>
      <c r="F164" s="49" t="s">
        <v>520</v>
      </c>
      <c r="G164" s="51">
        <v>2018</v>
      </c>
      <c r="H164" s="50">
        <v>700</v>
      </c>
    </row>
    <row r="165" spans="1:8" hidden="1" x14ac:dyDescent="0.2">
      <c r="A165" s="46">
        <v>1532</v>
      </c>
      <c r="B165" s="47">
        <v>21400</v>
      </c>
      <c r="C165" s="48" t="s">
        <v>434</v>
      </c>
      <c r="D165" s="49" t="s">
        <v>86</v>
      </c>
      <c r="E165" s="49" t="s">
        <v>492</v>
      </c>
      <c r="F165" s="49" t="s">
        <v>513</v>
      </c>
      <c r="G165" s="51">
        <v>2017</v>
      </c>
      <c r="H165" s="50">
        <v>5300</v>
      </c>
    </row>
    <row r="166" spans="1:8" hidden="1" x14ac:dyDescent="0.2">
      <c r="A166" s="46">
        <v>1532</v>
      </c>
      <c r="B166" s="47">
        <v>21400</v>
      </c>
      <c r="C166" s="48" t="s">
        <v>434</v>
      </c>
      <c r="D166" s="49" t="s">
        <v>86</v>
      </c>
      <c r="E166" s="49" t="s">
        <v>492</v>
      </c>
      <c r="F166" s="49" t="s">
        <v>513</v>
      </c>
      <c r="G166" s="51">
        <v>2016</v>
      </c>
      <c r="H166" s="50">
        <v>5700</v>
      </c>
    </row>
    <row r="167" spans="1:8" hidden="1" x14ac:dyDescent="0.2">
      <c r="A167" s="46">
        <v>3330</v>
      </c>
      <c r="B167" s="47">
        <v>21200</v>
      </c>
      <c r="C167" s="52" t="s">
        <v>434</v>
      </c>
      <c r="D167" s="52" t="s">
        <v>81</v>
      </c>
      <c r="E167" s="49" t="s">
        <v>500</v>
      </c>
      <c r="F167" s="49" t="s">
        <v>535</v>
      </c>
      <c r="G167" s="51" t="s">
        <v>565</v>
      </c>
      <c r="H167" s="50">
        <v>2000</v>
      </c>
    </row>
    <row r="168" spans="1:8" x14ac:dyDescent="0.2">
      <c r="A168" s="46">
        <v>3330</v>
      </c>
      <c r="B168" s="47">
        <v>21200</v>
      </c>
      <c r="C168" s="52" t="s">
        <v>434</v>
      </c>
      <c r="D168" s="52" t="s">
        <v>81</v>
      </c>
      <c r="E168" s="49" t="s">
        <v>500</v>
      </c>
      <c r="F168" s="49" t="s">
        <v>535</v>
      </c>
      <c r="G168" s="51">
        <v>2018</v>
      </c>
      <c r="H168" s="50">
        <v>2000</v>
      </c>
    </row>
    <row r="169" spans="1:8" hidden="1" x14ac:dyDescent="0.2">
      <c r="A169" s="46">
        <v>1532</v>
      </c>
      <c r="B169" s="47">
        <v>21501</v>
      </c>
      <c r="C169" s="48" t="s">
        <v>434</v>
      </c>
      <c r="D169" s="49" t="s">
        <v>87</v>
      </c>
      <c r="E169" s="49" t="s">
        <v>492</v>
      </c>
      <c r="F169" s="49" t="s">
        <v>513</v>
      </c>
      <c r="G169" s="51">
        <v>2017</v>
      </c>
      <c r="H169" s="50">
        <v>12700</v>
      </c>
    </row>
    <row r="170" spans="1:8" hidden="1" x14ac:dyDescent="0.2">
      <c r="A170" s="46">
        <v>1532</v>
      </c>
      <c r="B170" s="47">
        <v>21501</v>
      </c>
      <c r="C170" s="48" t="s">
        <v>434</v>
      </c>
      <c r="D170" s="49" t="s">
        <v>87</v>
      </c>
      <c r="E170" s="49" t="s">
        <v>492</v>
      </c>
      <c r="F170" s="49" t="s">
        <v>513</v>
      </c>
      <c r="G170" s="51">
        <v>2016</v>
      </c>
      <c r="H170" s="50">
        <v>12700</v>
      </c>
    </row>
    <row r="171" spans="1:8" hidden="1" x14ac:dyDescent="0.2">
      <c r="A171" s="46">
        <v>3422</v>
      </c>
      <c r="B171" s="47">
        <v>21200</v>
      </c>
      <c r="C171" s="52" t="s">
        <v>434</v>
      </c>
      <c r="D171" s="52" t="s">
        <v>82</v>
      </c>
      <c r="E171" s="49" t="s">
        <v>501</v>
      </c>
      <c r="F171" s="49" t="s">
        <v>541</v>
      </c>
      <c r="G171" s="51" t="s">
        <v>565</v>
      </c>
      <c r="H171" s="50">
        <v>39000</v>
      </c>
    </row>
    <row r="172" spans="1:8" x14ac:dyDescent="0.2">
      <c r="A172" s="46">
        <v>3422</v>
      </c>
      <c r="B172" s="47">
        <v>21200</v>
      </c>
      <c r="C172" s="52" t="s">
        <v>434</v>
      </c>
      <c r="D172" s="52" t="s">
        <v>82</v>
      </c>
      <c r="E172" s="49" t="s">
        <v>501</v>
      </c>
      <c r="F172" s="49" t="s">
        <v>541</v>
      </c>
      <c r="G172" s="51">
        <v>2018</v>
      </c>
      <c r="H172" s="50">
        <v>39000</v>
      </c>
    </row>
    <row r="173" spans="1:8" hidden="1" x14ac:dyDescent="0.2">
      <c r="A173" s="46">
        <v>1532</v>
      </c>
      <c r="B173" s="47">
        <v>22103</v>
      </c>
      <c r="C173" s="48" t="s">
        <v>434</v>
      </c>
      <c r="D173" s="49" t="s">
        <v>105</v>
      </c>
      <c r="E173" s="49" t="s">
        <v>492</v>
      </c>
      <c r="F173" s="49" t="s">
        <v>513</v>
      </c>
      <c r="G173" s="51">
        <v>2017</v>
      </c>
      <c r="H173" s="50">
        <v>7000</v>
      </c>
    </row>
    <row r="174" spans="1:8" hidden="1" x14ac:dyDescent="0.2">
      <c r="A174" s="46">
        <v>1532</v>
      </c>
      <c r="B174" s="47">
        <v>22103</v>
      </c>
      <c r="C174" s="48" t="s">
        <v>434</v>
      </c>
      <c r="D174" s="49" t="s">
        <v>105</v>
      </c>
      <c r="E174" s="49" t="s">
        <v>492</v>
      </c>
      <c r="F174" s="49" t="s">
        <v>513</v>
      </c>
      <c r="G174" s="51">
        <v>2016</v>
      </c>
      <c r="H174" s="50">
        <v>10000</v>
      </c>
    </row>
    <row r="175" spans="1:8" hidden="1" x14ac:dyDescent="0.2">
      <c r="A175" s="46">
        <v>9200</v>
      </c>
      <c r="B175" s="47">
        <v>21200</v>
      </c>
      <c r="C175" s="52" t="s">
        <v>434</v>
      </c>
      <c r="D175" s="49" t="s">
        <v>83</v>
      </c>
      <c r="E175" s="49" t="s">
        <v>505</v>
      </c>
      <c r="F175" s="48" t="s">
        <v>548</v>
      </c>
      <c r="G175" s="51" t="s">
        <v>565</v>
      </c>
      <c r="H175" s="50">
        <v>4000</v>
      </c>
    </row>
    <row r="176" spans="1:8" x14ac:dyDescent="0.2">
      <c r="A176" s="46">
        <v>9200</v>
      </c>
      <c r="B176" s="47">
        <v>21200</v>
      </c>
      <c r="C176" s="52" t="s">
        <v>434</v>
      </c>
      <c r="D176" s="49" t="s">
        <v>83</v>
      </c>
      <c r="E176" s="49" t="s">
        <v>505</v>
      </c>
      <c r="F176" s="48" t="s">
        <v>548</v>
      </c>
      <c r="G176" s="51">
        <v>2018</v>
      </c>
      <c r="H176" s="50">
        <v>4000</v>
      </c>
    </row>
    <row r="177" spans="1:8" hidden="1" x14ac:dyDescent="0.2">
      <c r="A177" s="46">
        <v>1532</v>
      </c>
      <c r="B177" s="47">
        <v>22104</v>
      </c>
      <c r="C177" s="48" t="s">
        <v>434</v>
      </c>
      <c r="D177" s="49" t="s">
        <v>108</v>
      </c>
      <c r="E177" s="49" t="s">
        <v>492</v>
      </c>
      <c r="F177" s="49" t="s">
        <v>513</v>
      </c>
      <c r="G177" s="51">
        <v>2017</v>
      </c>
      <c r="H177" s="50">
        <v>4700</v>
      </c>
    </row>
    <row r="178" spans="1:8" hidden="1" x14ac:dyDescent="0.2">
      <c r="A178" s="46">
        <v>1532</v>
      </c>
      <c r="B178" s="47">
        <v>22104</v>
      </c>
      <c r="C178" s="48" t="s">
        <v>434</v>
      </c>
      <c r="D178" s="49" t="s">
        <v>108</v>
      </c>
      <c r="E178" s="49" t="s">
        <v>492</v>
      </c>
      <c r="F178" s="49" t="s">
        <v>513</v>
      </c>
      <c r="G178" s="51">
        <v>2016</v>
      </c>
      <c r="H178" s="50">
        <v>5700</v>
      </c>
    </row>
    <row r="179" spans="1:8" hidden="1" x14ac:dyDescent="0.2">
      <c r="A179" s="46">
        <v>1330</v>
      </c>
      <c r="B179" s="47">
        <v>21300</v>
      </c>
      <c r="C179" s="52" t="s">
        <v>434</v>
      </c>
      <c r="D179" s="52" t="s">
        <v>460</v>
      </c>
      <c r="E179" s="49" t="s">
        <v>491</v>
      </c>
      <c r="F179" s="49" t="s">
        <v>509</v>
      </c>
      <c r="G179" s="51" t="s">
        <v>565</v>
      </c>
      <c r="H179" s="50">
        <v>15000</v>
      </c>
    </row>
    <row r="180" spans="1:8" x14ac:dyDescent="0.2">
      <c r="A180" s="46">
        <v>1330</v>
      </c>
      <c r="B180" s="47">
        <v>21300</v>
      </c>
      <c r="C180" s="52" t="s">
        <v>434</v>
      </c>
      <c r="D180" s="52" t="s">
        <v>460</v>
      </c>
      <c r="E180" s="49" t="s">
        <v>491</v>
      </c>
      <c r="F180" s="49" t="s">
        <v>509</v>
      </c>
      <c r="G180" s="51">
        <v>2018</v>
      </c>
      <c r="H180" s="50">
        <v>15000</v>
      </c>
    </row>
    <row r="181" spans="1:8" hidden="1" x14ac:dyDescent="0.2">
      <c r="A181" s="46">
        <v>1532</v>
      </c>
      <c r="B181" s="47">
        <v>22400</v>
      </c>
      <c r="C181" s="48" t="s">
        <v>434</v>
      </c>
      <c r="D181" s="49" t="s">
        <v>116</v>
      </c>
      <c r="E181" s="49" t="s">
        <v>492</v>
      </c>
      <c r="F181" s="49" t="s">
        <v>513</v>
      </c>
      <c r="G181" s="51">
        <v>2017</v>
      </c>
      <c r="H181" s="50">
        <v>3505</v>
      </c>
    </row>
    <row r="182" spans="1:8" hidden="1" x14ac:dyDescent="0.2">
      <c r="A182" s="46">
        <v>1532</v>
      </c>
      <c r="B182" s="47">
        <v>22400</v>
      </c>
      <c r="C182" s="48" t="s">
        <v>434</v>
      </c>
      <c r="D182" s="49" t="s">
        <v>116</v>
      </c>
      <c r="E182" s="49" t="s">
        <v>492</v>
      </c>
      <c r="F182" s="49" t="s">
        <v>513</v>
      </c>
      <c r="G182" s="51">
        <v>2016</v>
      </c>
      <c r="H182" s="50">
        <v>3000</v>
      </c>
    </row>
    <row r="183" spans="1:8" hidden="1" x14ac:dyDescent="0.2">
      <c r="A183" s="46">
        <v>1710</v>
      </c>
      <c r="B183" s="47">
        <v>21300</v>
      </c>
      <c r="C183" s="52" t="s">
        <v>434</v>
      </c>
      <c r="D183" s="52" t="s">
        <v>84</v>
      </c>
      <c r="E183" s="49" t="s">
        <v>494</v>
      </c>
      <c r="F183" s="49" t="s">
        <v>520</v>
      </c>
      <c r="G183" s="51" t="s">
        <v>565</v>
      </c>
      <c r="H183" s="50">
        <v>3000</v>
      </c>
    </row>
    <row r="184" spans="1:8" x14ac:dyDescent="0.2">
      <c r="A184" s="46">
        <v>1710</v>
      </c>
      <c r="B184" s="47">
        <v>21300</v>
      </c>
      <c r="C184" s="52" t="s">
        <v>434</v>
      </c>
      <c r="D184" s="52" t="s">
        <v>84</v>
      </c>
      <c r="E184" s="49" t="s">
        <v>494</v>
      </c>
      <c r="F184" s="49" t="s">
        <v>520</v>
      </c>
      <c r="G184" s="51">
        <v>2018</v>
      </c>
      <c r="H184" s="50">
        <v>3000</v>
      </c>
    </row>
    <row r="185" spans="1:8" hidden="1" x14ac:dyDescent="0.2">
      <c r="A185" s="46">
        <v>1532</v>
      </c>
      <c r="B185" s="47">
        <v>61900</v>
      </c>
      <c r="C185" s="48" t="s">
        <v>430</v>
      </c>
      <c r="D185" s="49" t="s">
        <v>240</v>
      </c>
      <c r="E185" s="49" t="s">
        <v>492</v>
      </c>
      <c r="F185" s="49" t="s">
        <v>513</v>
      </c>
      <c r="G185" s="51">
        <v>2017</v>
      </c>
      <c r="H185" s="90">
        <v>130000</v>
      </c>
    </row>
    <row r="186" spans="1:8" hidden="1" x14ac:dyDescent="0.2">
      <c r="A186" s="46">
        <v>1532</v>
      </c>
      <c r="B186" s="47">
        <v>61901</v>
      </c>
      <c r="C186" s="48" t="s">
        <v>430</v>
      </c>
      <c r="D186" s="49" t="s">
        <v>241</v>
      </c>
      <c r="E186" s="49" t="s">
        <v>492</v>
      </c>
      <c r="F186" s="49" t="s">
        <v>513</v>
      </c>
      <c r="G186" s="51">
        <v>2017</v>
      </c>
      <c r="H186" s="90">
        <v>50000</v>
      </c>
    </row>
    <row r="187" spans="1:8" hidden="1" x14ac:dyDescent="0.2">
      <c r="A187" s="46">
        <v>1532</v>
      </c>
      <c r="B187" s="47">
        <v>61902</v>
      </c>
      <c r="C187" s="48" t="s">
        <v>430</v>
      </c>
      <c r="D187" s="49" t="s">
        <v>242</v>
      </c>
      <c r="E187" s="49" t="s">
        <v>492</v>
      </c>
      <c r="F187" s="49" t="s">
        <v>513</v>
      </c>
      <c r="G187" s="51">
        <v>2017</v>
      </c>
      <c r="H187" s="90">
        <v>120000</v>
      </c>
    </row>
    <row r="188" spans="1:8" hidden="1" x14ac:dyDescent="0.2">
      <c r="A188" s="46">
        <v>1532</v>
      </c>
      <c r="B188" s="47">
        <v>61903</v>
      </c>
      <c r="C188" s="48" t="s">
        <v>430</v>
      </c>
      <c r="D188" s="49" t="s">
        <v>243</v>
      </c>
      <c r="E188" s="49" t="s">
        <v>492</v>
      </c>
      <c r="F188" s="49" t="s">
        <v>513</v>
      </c>
      <c r="G188" s="51">
        <v>2017</v>
      </c>
      <c r="H188" s="90">
        <v>60000</v>
      </c>
    </row>
    <row r="189" spans="1:8" hidden="1" x14ac:dyDescent="0.2">
      <c r="A189" s="46">
        <v>1532</v>
      </c>
      <c r="B189" s="47">
        <v>61904</v>
      </c>
      <c r="C189" s="48" t="s">
        <v>430</v>
      </c>
      <c r="D189" s="49" t="s">
        <v>244</v>
      </c>
      <c r="E189" s="49" t="s">
        <v>492</v>
      </c>
      <c r="F189" s="49" t="s">
        <v>513</v>
      </c>
      <c r="G189" s="51">
        <v>2017</v>
      </c>
      <c r="H189" s="90">
        <v>60300</v>
      </c>
    </row>
    <row r="190" spans="1:8" hidden="1" x14ac:dyDescent="0.2">
      <c r="A190" s="46">
        <v>1532</v>
      </c>
      <c r="B190" s="47">
        <v>63100</v>
      </c>
      <c r="C190" s="48" t="s">
        <v>430</v>
      </c>
      <c r="D190" s="49" t="s">
        <v>245</v>
      </c>
      <c r="E190" s="49" t="s">
        <v>492</v>
      </c>
      <c r="F190" s="49" t="s">
        <v>513</v>
      </c>
      <c r="G190" s="51">
        <v>2017</v>
      </c>
      <c r="H190" s="90">
        <v>23000</v>
      </c>
    </row>
    <row r="191" spans="1:8" hidden="1" x14ac:dyDescent="0.2">
      <c r="A191" s="46">
        <v>1532</v>
      </c>
      <c r="B191" s="47">
        <v>69200</v>
      </c>
      <c r="C191" s="48" t="s">
        <v>430</v>
      </c>
      <c r="D191" s="49" t="s">
        <v>238</v>
      </c>
      <c r="E191" s="49" t="s">
        <v>492</v>
      </c>
      <c r="F191" s="49" t="s">
        <v>513</v>
      </c>
      <c r="G191" s="51">
        <v>2016</v>
      </c>
      <c r="H191" s="90">
        <v>26000</v>
      </c>
    </row>
    <row r="192" spans="1:8" hidden="1" x14ac:dyDescent="0.2">
      <c r="A192" s="46">
        <v>1532</v>
      </c>
      <c r="B192" s="47">
        <v>69211</v>
      </c>
      <c r="C192" s="48" t="s">
        <v>430</v>
      </c>
      <c r="D192" s="49" t="s">
        <v>250</v>
      </c>
      <c r="E192" s="49" t="s">
        <v>492</v>
      </c>
      <c r="F192" s="49" t="s">
        <v>513</v>
      </c>
      <c r="G192" s="51">
        <v>2017</v>
      </c>
      <c r="H192" s="90">
        <v>500000</v>
      </c>
    </row>
    <row r="193" spans="1:8" hidden="1" x14ac:dyDescent="0.2">
      <c r="A193" s="46">
        <v>1550</v>
      </c>
      <c r="B193" s="47">
        <v>61903</v>
      </c>
      <c r="C193" s="48" t="s">
        <v>430</v>
      </c>
      <c r="D193" s="52" t="s">
        <v>475</v>
      </c>
      <c r="E193" s="49" t="s">
        <v>492</v>
      </c>
      <c r="F193" s="49" t="s">
        <v>513</v>
      </c>
      <c r="G193" s="51">
        <v>2018</v>
      </c>
      <c r="H193" s="50">
        <v>107000</v>
      </c>
    </row>
    <row r="194" spans="1:8" hidden="1" x14ac:dyDescent="0.2">
      <c r="A194" s="46">
        <v>1550</v>
      </c>
      <c r="B194" s="47">
        <v>61903</v>
      </c>
      <c r="C194" s="48" t="s">
        <v>430</v>
      </c>
      <c r="D194" s="52" t="s">
        <v>475</v>
      </c>
      <c r="E194" s="49" t="s">
        <v>492</v>
      </c>
      <c r="F194" s="49" t="s">
        <v>513</v>
      </c>
      <c r="G194" s="51" t="s">
        <v>565</v>
      </c>
      <c r="H194" s="50">
        <v>107000</v>
      </c>
    </row>
    <row r="195" spans="1:8" hidden="1" x14ac:dyDescent="0.2">
      <c r="A195" s="46">
        <v>1550</v>
      </c>
      <c r="B195" s="47">
        <v>62300</v>
      </c>
      <c r="C195" s="48" t="s">
        <v>430</v>
      </c>
      <c r="D195" s="52" t="s">
        <v>473</v>
      </c>
      <c r="E195" s="49" t="s">
        <v>492</v>
      </c>
      <c r="F195" s="49" t="s">
        <v>513</v>
      </c>
      <c r="G195" s="51">
        <v>2018</v>
      </c>
      <c r="H195" s="50">
        <v>125000</v>
      </c>
    </row>
    <row r="196" spans="1:8" hidden="1" x14ac:dyDescent="0.2">
      <c r="A196" s="46">
        <v>1550</v>
      </c>
      <c r="B196" s="47">
        <v>62300</v>
      </c>
      <c r="C196" s="48" t="s">
        <v>430</v>
      </c>
      <c r="D196" s="52" t="s">
        <v>473</v>
      </c>
      <c r="E196" s="49" t="s">
        <v>492</v>
      </c>
      <c r="F196" s="49" t="s">
        <v>513</v>
      </c>
      <c r="G196" s="51" t="s">
        <v>565</v>
      </c>
      <c r="H196" s="50">
        <v>125000</v>
      </c>
    </row>
    <row r="197" spans="1:8" hidden="1" x14ac:dyDescent="0.2">
      <c r="A197" s="46">
        <v>1550</v>
      </c>
      <c r="B197" s="47">
        <v>69200</v>
      </c>
      <c r="C197" s="48" t="s">
        <v>430</v>
      </c>
      <c r="D197" s="52" t="s">
        <v>471</v>
      </c>
      <c r="E197" s="49" t="s">
        <v>492</v>
      </c>
      <c r="F197" s="49" t="s">
        <v>513</v>
      </c>
      <c r="G197" s="51">
        <v>2018</v>
      </c>
      <c r="H197" s="50">
        <v>402000</v>
      </c>
    </row>
    <row r="198" spans="1:8" hidden="1" x14ac:dyDescent="0.2">
      <c r="A198" s="46">
        <v>1550</v>
      </c>
      <c r="B198" s="47">
        <v>69200</v>
      </c>
      <c r="C198" s="48" t="s">
        <v>430</v>
      </c>
      <c r="D198" s="52" t="s">
        <v>471</v>
      </c>
      <c r="E198" s="49" t="s">
        <v>492</v>
      </c>
      <c r="F198" s="49" t="s">
        <v>513</v>
      </c>
      <c r="G198" s="51" t="s">
        <v>565</v>
      </c>
      <c r="H198" s="50">
        <v>402000</v>
      </c>
    </row>
    <row r="199" spans="1:8" hidden="1" x14ac:dyDescent="0.2">
      <c r="A199" s="46">
        <v>1600</v>
      </c>
      <c r="B199" s="47">
        <v>21200</v>
      </c>
      <c r="C199" s="48" t="s">
        <v>434</v>
      </c>
      <c r="D199" s="49" t="s">
        <v>76</v>
      </c>
      <c r="E199" s="49" t="s">
        <v>493</v>
      </c>
      <c r="F199" s="49" t="s">
        <v>514</v>
      </c>
      <c r="G199" s="51">
        <v>2017</v>
      </c>
      <c r="H199" s="50">
        <v>21000</v>
      </c>
    </row>
    <row r="200" spans="1:8" hidden="1" x14ac:dyDescent="0.2">
      <c r="A200" s="46">
        <v>1600</v>
      </c>
      <c r="B200" s="47">
        <v>21200</v>
      </c>
      <c r="C200" s="48" t="s">
        <v>434</v>
      </c>
      <c r="D200" s="49" t="s">
        <v>76</v>
      </c>
      <c r="E200" s="49" t="s">
        <v>493</v>
      </c>
      <c r="F200" s="49" t="s">
        <v>514</v>
      </c>
      <c r="G200" s="51">
        <v>2016</v>
      </c>
      <c r="H200" s="50">
        <v>15000</v>
      </c>
    </row>
    <row r="201" spans="1:8" hidden="1" x14ac:dyDescent="0.2">
      <c r="A201" s="46">
        <v>1320</v>
      </c>
      <c r="B201" s="47">
        <v>21400</v>
      </c>
      <c r="C201" s="52" t="s">
        <v>434</v>
      </c>
      <c r="D201" s="49" t="s">
        <v>85</v>
      </c>
      <c r="E201" s="49" t="s">
        <v>491</v>
      </c>
      <c r="F201" s="48" t="s">
        <v>508</v>
      </c>
      <c r="G201" s="51" t="s">
        <v>565</v>
      </c>
      <c r="H201" s="50">
        <v>4900</v>
      </c>
    </row>
    <row r="202" spans="1:8" x14ac:dyDescent="0.2">
      <c r="A202" s="46">
        <v>1320</v>
      </c>
      <c r="B202" s="47">
        <v>21400</v>
      </c>
      <c r="C202" s="52" t="s">
        <v>434</v>
      </c>
      <c r="D202" s="49" t="s">
        <v>85</v>
      </c>
      <c r="E202" s="49" t="s">
        <v>491</v>
      </c>
      <c r="F202" s="48" t="s">
        <v>508</v>
      </c>
      <c r="G202" s="51">
        <v>2018</v>
      </c>
      <c r="H202" s="50">
        <v>4900</v>
      </c>
    </row>
    <row r="203" spans="1:8" hidden="1" x14ac:dyDescent="0.2">
      <c r="A203" s="46">
        <v>1610</v>
      </c>
      <c r="B203" s="47">
        <v>21200</v>
      </c>
      <c r="C203" s="48" t="s">
        <v>434</v>
      </c>
      <c r="D203" s="49" t="s">
        <v>77</v>
      </c>
      <c r="E203" s="49" t="s">
        <v>493</v>
      </c>
      <c r="F203" s="49" t="s">
        <v>515</v>
      </c>
      <c r="G203" s="51">
        <v>2017</v>
      </c>
      <c r="H203" s="50">
        <v>2000</v>
      </c>
    </row>
    <row r="204" spans="1:8" hidden="1" x14ac:dyDescent="0.2">
      <c r="A204" s="46">
        <v>1610</v>
      </c>
      <c r="B204" s="47">
        <v>21200</v>
      </c>
      <c r="C204" s="48" t="s">
        <v>434</v>
      </c>
      <c r="D204" s="49" t="s">
        <v>77</v>
      </c>
      <c r="E204" s="49" t="s">
        <v>493</v>
      </c>
      <c r="F204" s="49" t="s">
        <v>515</v>
      </c>
      <c r="G204" s="51">
        <v>2016</v>
      </c>
      <c r="H204" s="50">
        <v>0</v>
      </c>
    </row>
    <row r="205" spans="1:8" hidden="1" x14ac:dyDescent="0.2">
      <c r="A205" s="46">
        <v>1532</v>
      </c>
      <c r="B205" s="47">
        <v>21400</v>
      </c>
      <c r="C205" s="52" t="s">
        <v>434</v>
      </c>
      <c r="D205" s="49" t="s">
        <v>86</v>
      </c>
      <c r="E205" s="49" t="s">
        <v>492</v>
      </c>
      <c r="F205" s="49" t="s">
        <v>513</v>
      </c>
      <c r="G205" s="51" t="s">
        <v>565</v>
      </c>
      <c r="H205" s="50">
        <v>5300</v>
      </c>
    </row>
    <row r="206" spans="1:8" x14ac:dyDescent="0.2">
      <c r="A206" s="46">
        <v>1532</v>
      </c>
      <c r="B206" s="47">
        <v>21400</v>
      </c>
      <c r="C206" s="52" t="s">
        <v>434</v>
      </c>
      <c r="D206" s="49" t="s">
        <v>86</v>
      </c>
      <c r="E206" s="49" t="s">
        <v>492</v>
      </c>
      <c r="F206" s="49" t="s">
        <v>513</v>
      </c>
      <c r="G206" s="51">
        <v>2018</v>
      </c>
      <c r="H206" s="50">
        <v>5300</v>
      </c>
    </row>
    <row r="207" spans="1:8" hidden="1" x14ac:dyDescent="0.2">
      <c r="A207" s="46">
        <v>1610</v>
      </c>
      <c r="B207" s="47">
        <v>22101</v>
      </c>
      <c r="C207" s="48" t="s">
        <v>434</v>
      </c>
      <c r="D207" s="49" t="s">
        <v>98</v>
      </c>
      <c r="E207" s="49" t="s">
        <v>493</v>
      </c>
      <c r="F207" s="49" t="s">
        <v>515</v>
      </c>
      <c r="G207" s="51">
        <v>2017</v>
      </c>
      <c r="H207" s="50">
        <v>48000</v>
      </c>
    </row>
    <row r="208" spans="1:8" hidden="1" x14ac:dyDescent="0.2">
      <c r="A208" s="46">
        <v>1610</v>
      </c>
      <c r="B208" s="47">
        <v>22101</v>
      </c>
      <c r="C208" s="48" t="s">
        <v>434</v>
      </c>
      <c r="D208" s="49" t="s">
        <v>98</v>
      </c>
      <c r="E208" s="49" t="s">
        <v>493</v>
      </c>
      <c r="F208" s="49" t="s">
        <v>515</v>
      </c>
      <c r="G208" s="51">
        <v>2016</v>
      </c>
      <c r="H208" s="50">
        <v>45500</v>
      </c>
    </row>
    <row r="209" spans="1:8" x14ac:dyDescent="0.2">
      <c r="A209" s="46">
        <v>1532</v>
      </c>
      <c r="B209" s="47">
        <v>21501</v>
      </c>
      <c r="C209" s="52" t="s">
        <v>434</v>
      </c>
      <c r="D209" s="52" t="s">
        <v>87</v>
      </c>
      <c r="E209" s="49" t="s">
        <v>492</v>
      </c>
      <c r="F209" s="49" t="s">
        <v>513</v>
      </c>
      <c r="G209" s="51">
        <v>2018</v>
      </c>
      <c r="H209" s="50">
        <v>16700</v>
      </c>
    </row>
    <row r="210" spans="1:8" hidden="1" x14ac:dyDescent="0.2">
      <c r="A210" s="46">
        <v>1532</v>
      </c>
      <c r="B210" s="47">
        <v>21501</v>
      </c>
      <c r="C210" s="52" t="s">
        <v>434</v>
      </c>
      <c r="D210" s="52" t="s">
        <v>87</v>
      </c>
      <c r="E210" s="49" t="s">
        <v>492</v>
      </c>
      <c r="F210" s="49" t="s">
        <v>513</v>
      </c>
      <c r="G210" s="51" t="s">
        <v>565</v>
      </c>
      <c r="H210" s="50">
        <v>16700</v>
      </c>
    </row>
    <row r="211" spans="1:8" x14ac:dyDescent="0.2">
      <c r="A211" s="46">
        <v>3360</v>
      </c>
      <c r="B211" s="47">
        <v>21900</v>
      </c>
      <c r="C211" s="52" t="s">
        <v>434</v>
      </c>
      <c r="D211" s="49" t="s">
        <v>88</v>
      </c>
      <c r="E211" s="49" t="s">
        <v>500</v>
      </c>
      <c r="F211" s="49" t="s">
        <v>539</v>
      </c>
      <c r="G211" s="51">
        <v>2018</v>
      </c>
      <c r="H211" s="50">
        <v>6000</v>
      </c>
    </row>
    <row r="212" spans="1:8" hidden="1" x14ac:dyDescent="0.2">
      <c r="A212" s="46">
        <v>1621</v>
      </c>
      <c r="B212" s="47">
        <v>22700</v>
      </c>
      <c r="C212" s="48" t="s">
        <v>434</v>
      </c>
      <c r="D212" s="49" t="s">
        <v>148</v>
      </c>
      <c r="E212" s="49" t="s">
        <v>493</v>
      </c>
      <c r="F212" s="49" t="s">
        <v>516</v>
      </c>
      <c r="G212" s="51">
        <v>2017</v>
      </c>
      <c r="H212" s="50">
        <v>345496</v>
      </c>
    </row>
    <row r="213" spans="1:8" hidden="1" x14ac:dyDescent="0.2">
      <c r="A213" s="46">
        <v>1621</v>
      </c>
      <c r="B213" s="47">
        <v>22700</v>
      </c>
      <c r="C213" s="48" t="s">
        <v>434</v>
      </c>
      <c r="D213" s="49" t="s">
        <v>148</v>
      </c>
      <c r="E213" s="49" t="s">
        <v>493</v>
      </c>
      <c r="F213" s="49" t="s">
        <v>516</v>
      </c>
      <c r="G213" s="51">
        <v>2016</v>
      </c>
      <c r="H213" s="50">
        <v>344496</v>
      </c>
    </row>
    <row r="214" spans="1:8" hidden="1" x14ac:dyDescent="0.2">
      <c r="A214" s="46">
        <v>3360</v>
      </c>
      <c r="B214" s="47">
        <v>21900</v>
      </c>
      <c r="C214" s="52" t="s">
        <v>434</v>
      </c>
      <c r="D214" s="49" t="s">
        <v>88</v>
      </c>
      <c r="E214" s="49" t="s">
        <v>500</v>
      </c>
      <c r="F214" s="49" t="s">
        <v>539</v>
      </c>
      <c r="G214" s="51" t="s">
        <v>565</v>
      </c>
      <c r="H214" s="50">
        <v>9000</v>
      </c>
    </row>
    <row r="215" spans="1:8" hidden="1" x14ac:dyDescent="0.2">
      <c r="A215" s="46">
        <v>1621</v>
      </c>
      <c r="B215" s="47">
        <v>22706</v>
      </c>
      <c r="C215" s="48" t="s">
        <v>434</v>
      </c>
      <c r="D215" s="49" t="s">
        <v>161</v>
      </c>
      <c r="E215" s="49" t="s">
        <v>493</v>
      </c>
      <c r="F215" s="49" t="s">
        <v>516</v>
      </c>
      <c r="G215" s="51">
        <v>2017</v>
      </c>
      <c r="H215" s="50">
        <v>2300</v>
      </c>
    </row>
    <row r="216" spans="1:8" hidden="1" x14ac:dyDescent="0.2">
      <c r="A216" s="46">
        <v>1621</v>
      </c>
      <c r="B216" s="47">
        <v>22706</v>
      </c>
      <c r="C216" s="48" t="s">
        <v>434</v>
      </c>
      <c r="D216" s="49" t="s">
        <v>161</v>
      </c>
      <c r="E216" s="49" t="s">
        <v>493</v>
      </c>
      <c r="F216" s="49" t="s">
        <v>516</v>
      </c>
      <c r="G216" s="51">
        <v>2016</v>
      </c>
      <c r="H216" s="50">
        <v>2000</v>
      </c>
    </row>
    <row r="217" spans="1:8" hidden="1" x14ac:dyDescent="0.2">
      <c r="A217" s="46">
        <v>9200</v>
      </c>
      <c r="B217" s="47">
        <v>22000</v>
      </c>
      <c r="C217" s="52" t="s">
        <v>434</v>
      </c>
      <c r="D217" s="52" t="s">
        <v>89</v>
      </c>
      <c r="E217" s="49" t="s">
        <v>505</v>
      </c>
      <c r="F217" s="48" t="s">
        <v>548</v>
      </c>
      <c r="G217" s="51" t="s">
        <v>565</v>
      </c>
      <c r="H217" s="50">
        <v>24000</v>
      </c>
    </row>
    <row r="218" spans="1:8" x14ac:dyDescent="0.2">
      <c r="A218" s="46">
        <v>9200</v>
      </c>
      <c r="B218" s="47">
        <v>22000</v>
      </c>
      <c r="C218" s="52" t="s">
        <v>434</v>
      </c>
      <c r="D218" s="52" t="s">
        <v>89</v>
      </c>
      <c r="E218" s="49" t="s">
        <v>505</v>
      </c>
      <c r="F218" s="48" t="s">
        <v>548</v>
      </c>
      <c r="G218" s="51">
        <v>2018</v>
      </c>
      <c r="H218" s="50">
        <v>25300</v>
      </c>
    </row>
    <row r="219" spans="1:8" hidden="1" x14ac:dyDescent="0.2">
      <c r="A219" s="46">
        <v>1622</v>
      </c>
      <c r="B219" s="47">
        <v>21200</v>
      </c>
      <c r="C219" s="48" t="s">
        <v>434</v>
      </c>
      <c r="D219" s="49" t="s">
        <v>80</v>
      </c>
      <c r="E219" s="49" t="s">
        <v>493</v>
      </c>
      <c r="F219" s="49" t="s">
        <v>516</v>
      </c>
      <c r="G219" s="51">
        <v>2017</v>
      </c>
      <c r="H219" s="50">
        <v>2000</v>
      </c>
    </row>
    <row r="220" spans="1:8" hidden="1" x14ac:dyDescent="0.2">
      <c r="A220" s="46">
        <v>1622</v>
      </c>
      <c r="B220" s="47">
        <v>21200</v>
      </c>
      <c r="C220" s="48" t="s">
        <v>434</v>
      </c>
      <c r="D220" s="49" t="s">
        <v>80</v>
      </c>
      <c r="E220" s="49" t="s">
        <v>493</v>
      </c>
      <c r="F220" s="49" t="s">
        <v>516</v>
      </c>
      <c r="G220" s="51">
        <v>2016</v>
      </c>
      <c r="H220" s="50">
        <v>2000</v>
      </c>
    </row>
    <row r="221" spans="1:8" hidden="1" x14ac:dyDescent="0.2">
      <c r="A221" s="46">
        <v>9200</v>
      </c>
      <c r="B221" s="47">
        <v>22002</v>
      </c>
      <c r="C221" s="52" t="s">
        <v>434</v>
      </c>
      <c r="D221" s="52" t="s">
        <v>90</v>
      </c>
      <c r="E221" s="49" t="s">
        <v>505</v>
      </c>
      <c r="F221" s="48" t="s">
        <v>548</v>
      </c>
      <c r="G221" s="51" t="s">
        <v>565</v>
      </c>
      <c r="H221" s="50">
        <v>3000</v>
      </c>
    </row>
    <row r="222" spans="1:8" x14ac:dyDescent="0.2">
      <c r="A222" s="46">
        <v>9200</v>
      </c>
      <c r="B222" s="47">
        <v>22002</v>
      </c>
      <c r="C222" s="52" t="s">
        <v>434</v>
      </c>
      <c r="D222" s="52" t="s">
        <v>90</v>
      </c>
      <c r="E222" s="49" t="s">
        <v>505</v>
      </c>
      <c r="F222" s="48" t="s">
        <v>548</v>
      </c>
      <c r="G222" s="51">
        <v>2018</v>
      </c>
      <c r="H222" s="50">
        <v>4900</v>
      </c>
    </row>
    <row r="223" spans="1:8" hidden="1" x14ac:dyDescent="0.2">
      <c r="A223" s="46">
        <v>1622</v>
      </c>
      <c r="B223" s="47">
        <v>22699</v>
      </c>
      <c r="C223" s="48" t="s">
        <v>434</v>
      </c>
      <c r="D223" s="49" t="s">
        <v>145</v>
      </c>
      <c r="E223" s="49" t="s">
        <v>493</v>
      </c>
      <c r="F223" s="49" t="s">
        <v>516</v>
      </c>
      <c r="G223" s="51">
        <v>2017</v>
      </c>
      <c r="H223" s="50">
        <v>500</v>
      </c>
    </row>
    <row r="224" spans="1:8" hidden="1" x14ac:dyDescent="0.2">
      <c r="A224" s="46">
        <v>1622</v>
      </c>
      <c r="B224" s="47">
        <v>22699</v>
      </c>
      <c r="C224" s="48" t="s">
        <v>434</v>
      </c>
      <c r="D224" s="49" t="s">
        <v>145</v>
      </c>
      <c r="E224" s="49" t="s">
        <v>493</v>
      </c>
      <c r="F224" s="49" t="s">
        <v>516</v>
      </c>
      <c r="G224" s="51">
        <v>2016</v>
      </c>
      <c r="H224" s="50">
        <v>2000</v>
      </c>
    </row>
    <row r="225" spans="1:8" hidden="1" x14ac:dyDescent="0.2">
      <c r="A225" s="46">
        <v>1650</v>
      </c>
      <c r="B225" s="47">
        <v>22100</v>
      </c>
      <c r="C225" s="52" t="s">
        <v>434</v>
      </c>
      <c r="D225" s="49" t="s">
        <v>91</v>
      </c>
      <c r="E225" s="49" t="s">
        <v>493</v>
      </c>
      <c r="F225" s="49" t="s">
        <v>519</v>
      </c>
      <c r="G225" s="51" t="s">
        <v>565</v>
      </c>
      <c r="H225" s="50">
        <v>122000</v>
      </c>
    </row>
    <row r="226" spans="1:8" x14ac:dyDescent="0.2">
      <c r="A226" s="46">
        <v>1650</v>
      </c>
      <c r="B226" s="47">
        <v>22100</v>
      </c>
      <c r="C226" s="52" t="s">
        <v>434</v>
      </c>
      <c r="D226" s="49" t="s">
        <v>91</v>
      </c>
      <c r="E226" s="49" t="s">
        <v>493</v>
      </c>
      <c r="F226" s="49" t="s">
        <v>519</v>
      </c>
      <c r="G226" s="51">
        <v>2018</v>
      </c>
      <c r="H226" s="50">
        <v>122000</v>
      </c>
    </row>
    <row r="227" spans="1:8" hidden="1" x14ac:dyDescent="0.2">
      <c r="A227" s="46">
        <v>1622</v>
      </c>
      <c r="B227" s="47">
        <v>22700</v>
      </c>
      <c r="C227" s="48" t="s">
        <v>434</v>
      </c>
      <c r="D227" s="49" t="s">
        <v>149</v>
      </c>
      <c r="E227" s="49" t="s">
        <v>493</v>
      </c>
      <c r="F227" s="49" t="s">
        <v>516</v>
      </c>
      <c r="G227" s="51">
        <v>2017</v>
      </c>
      <c r="H227" s="50">
        <v>50127</v>
      </c>
    </row>
    <row r="228" spans="1:8" x14ac:dyDescent="0.2">
      <c r="A228" s="46">
        <v>2310</v>
      </c>
      <c r="B228" s="47">
        <v>22100</v>
      </c>
      <c r="C228" s="52" t="s">
        <v>434</v>
      </c>
      <c r="D228" s="49" t="s">
        <v>92</v>
      </c>
      <c r="E228" s="49" t="s">
        <v>496</v>
      </c>
      <c r="F228" s="48" t="s">
        <v>524</v>
      </c>
      <c r="G228" s="51">
        <v>2018</v>
      </c>
      <c r="H228" s="50">
        <v>5300</v>
      </c>
    </row>
    <row r="229" spans="1:8" hidden="1" x14ac:dyDescent="0.2">
      <c r="A229" s="46">
        <v>1622</v>
      </c>
      <c r="B229" s="47">
        <v>22700</v>
      </c>
      <c r="C229" s="48" t="s">
        <v>434</v>
      </c>
      <c r="D229" s="49" t="s">
        <v>149</v>
      </c>
      <c r="E229" s="49" t="s">
        <v>493</v>
      </c>
      <c r="F229" s="49" t="s">
        <v>516</v>
      </c>
      <c r="G229" s="51">
        <v>2016</v>
      </c>
      <c r="H229" s="50">
        <v>50127</v>
      </c>
    </row>
    <row r="230" spans="1:8" hidden="1" x14ac:dyDescent="0.2">
      <c r="A230" s="46">
        <v>2310</v>
      </c>
      <c r="B230" s="47">
        <v>22100</v>
      </c>
      <c r="C230" s="52" t="s">
        <v>434</v>
      </c>
      <c r="D230" s="49" t="s">
        <v>92</v>
      </c>
      <c r="E230" s="49" t="s">
        <v>496</v>
      </c>
      <c r="F230" s="48" t="s">
        <v>524</v>
      </c>
      <c r="G230" s="51" t="s">
        <v>565</v>
      </c>
      <c r="H230" s="50">
        <v>4500</v>
      </c>
    </row>
    <row r="231" spans="1:8" hidden="1" x14ac:dyDescent="0.2">
      <c r="A231" s="46">
        <v>1622</v>
      </c>
      <c r="B231" s="47">
        <v>22701</v>
      </c>
      <c r="C231" s="48" t="s">
        <v>434</v>
      </c>
      <c r="D231" s="49" t="s">
        <v>160</v>
      </c>
      <c r="E231" s="49" t="s">
        <v>493</v>
      </c>
      <c r="F231" s="49" t="s">
        <v>516</v>
      </c>
      <c r="G231" s="51">
        <v>2017</v>
      </c>
      <c r="H231" s="50">
        <v>22000</v>
      </c>
    </row>
    <row r="232" spans="1:8" hidden="1" x14ac:dyDescent="0.2">
      <c r="A232" s="46">
        <v>1622</v>
      </c>
      <c r="B232" s="47">
        <v>22701</v>
      </c>
      <c r="C232" s="48" t="s">
        <v>434</v>
      </c>
      <c r="D232" s="49" t="s">
        <v>160</v>
      </c>
      <c r="E232" s="49" t="s">
        <v>493</v>
      </c>
      <c r="F232" s="49" t="s">
        <v>516</v>
      </c>
      <c r="G232" s="51">
        <v>2016</v>
      </c>
      <c r="H232" s="50">
        <v>22000</v>
      </c>
    </row>
    <row r="233" spans="1:8" hidden="1" x14ac:dyDescent="0.2">
      <c r="A233" s="46">
        <v>3230</v>
      </c>
      <c r="B233" s="47">
        <v>22100</v>
      </c>
      <c r="C233" s="52" t="s">
        <v>434</v>
      </c>
      <c r="D233" s="49" t="s">
        <v>93</v>
      </c>
      <c r="E233" s="49" t="s">
        <v>499</v>
      </c>
      <c r="F233" s="49" t="s">
        <v>530</v>
      </c>
      <c r="G233" s="51" t="s">
        <v>565</v>
      </c>
      <c r="H233" s="50">
        <v>43000</v>
      </c>
    </row>
    <row r="234" spans="1:8" x14ac:dyDescent="0.2">
      <c r="A234" s="46">
        <v>3230</v>
      </c>
      <c r="B234" s="47">
        <v>22100</v>
      </c>
      <c r="C234" s="52" t="s">
        <v>434</v>
      </c>
      <c r="D234" s="49" t="s">
        <v>93</v>
      </c>
      <c r="E234" s="49" t="s">
        <v>499</v>
      </c>
      <c r="F234" s="49" t="s">
        <v>530</v>
      </c>
      <c r="G234" s="51">
        <v>2018</v>
      </c>
      <c r="H234" s="50">
        <v>46000</v>
      </c>
    </row>
    <row r="235" spans="1:8" hidden="1" x14ac:dyDescent="0.2">
      <c r="A235" s="46">
        <v>1622</v>
      </c>
      <c r="B235" s="47">
        <v>22706</v>
      </c>
      <c r="C235" s="48" t="s">
        <v>434</v>
      </c>
      <c r="D235" s="49" t="s">
        <v>162</v>
      </c>
      <c r="E235" s="49" t="s">
        <v>493</v>
      </c>
      <c r="F235" s="49" t="s">
        <v>516</v>
      </c>
      <c r="G235" s="51">
        <v>2017</v>
      </c>
      <c r="H235" s="94">
        <v>28700</v>
      </c>
    </row>
    <row r="236" spans="1:8" hidden="1" x14ac:dyDescent="0.2">
      <c r="A236" s="46">
        <v>1622</v>
      </c>
      <c r="B236" s="47">
        <v>22706</v>
      </c>
      <c r="C236" s="48" t="s">
        <v>434</v>
      </c>
      <c r="D236" s="49" t="s">
        <v>162</v>
      </c>
      <c r="E236" s="49" t="s">
        <v>493</v>
      </c>
      <c r="F236" s="49" t="s">
        <v>516</v>
      </c>
      <c r="G236" s="51">
        <v>2016</v>
      </c>
      <c r="H236" s="50">
        <v>16500</v>
      </c>
    </row>
    <row r="237" spans="1:8" hidden="1" x14ac:dyDescent="0.2">
      <c r="A237" s="46">
        <v>3300</v>
      </c>
      <c r="B237" s="47">
        <v>22100</v>
      </c>
      <c r="C237" s="52" t="s">
        <v>434</v>
      </c>
      <c r="D237" s="49" t="s">
        <v>94</v>
      </c>
      <c r="E237" s="49" t="s">
        <v>500</v>
      </c>
      <c r="F237" s="48" t="s">
        <v>533</v>
      </c>
      <c r="G237" s="51" t="s">
        <v>565</v>
      </c>
      <c r="H237" s="50">
        <v>22000</v>
      </c>
    </row>
    <row r="238" spans="1:8" x14ac:dyDescent="0.2">
      <c r="A238" s="46">
        <v>3300</v>
      </c>
      <c r="B238" s="47">
        <v>22100</v>
      </c>
      <c r="C238" s="52" t="s">
        <v>434</v>
      </c>
      <c r="D238" s="49" t="s">
        <v>94</v>
      </c>
      <c r="E238" s="49" t="s">
        <v>500</v>
      </c>
      <c r="F238" s="48" t="s">
        <v>533</v>
      </c>
      <c r="G238" s="51">
        <v>2018</v>
      </c>
      <c r="H238" s="50">
        <v>24000</v>
      </c>
    </row>
    <row r="239" spans="1:8" x14ac:dyDescent="0.2">
      <c r="A239" s="46">
        <v>3400</v>
      </c>
      <c r="B239" s="47">
        <v>22100</v>
      </c>
      <c r="C239" s="52" t="s">
        <v>434</v>
      </c>
      <c r="D239" s="49" t="s">
        <v>95</v>
      </c>
      <c r="E239" s="49" t="s">
        <v>501</v>
      </c>
      <c r="F239" s="48" t="s">
        <v>540</v>
      </c>
      <c r="G239" s="51">
        <v>2018</v>
      </c>
      <c r="H239" s="50">
        <v>19000</v>
      </c>
    </row>
    <row r="240" spans="1:8" hidden="1" x14ac:dyDescent="0.2">
      <c r="A240" s="46">
        <v>1630</v>
      </c>
      <c r="B240" s="47">
        <v>22700</v>
      </c>
      <c r="C240" s="48" t="s">
        <v>434</v>
      </c>
      <c r="D240" s="49" t="s">
        <v>150</v>
      </c>
      <c r="E240" s="49" t="s">
        <v>493</v>
      </c>
      <c r="F240" s="49" t="s">
        <v>517</v>
      </c>
      <c r="G240" s="51">
        <v>2017</v>
      </c>
      <c r="H240" s="50">
        <v>387000</v>
      </c>
    </row>
    <row r="241" spans="1:8" hidden="1" x14ac:dyDescent="0.2">
      <c r="A241" s="46">
        <v>1630</v>
      </c>
      <c r="B241" s="47">
        <v>22700</v>
      </c>
      <c r="C241" s="48" t="s">
        <v>434</v>
      </c>
      <c r="D241" s="49" t="s">
        <v>150</v>
      </c>
      <c r="E241" s="49" t="s">
        <v>493</v>
      </c>
      <c r="F241" s="49" t="s">
        <v>517</v>
      </c>
      <c r="G241" s="51">
        <v>2016</v>
      </c>
      <c r="H241" s="50">
        <v>393704</v>
      </c>
    </row>
    <row r="242" spans="1:8" hidden="1" x14ac:dyDescent="0.2">
      <c r="A242" s="46">
        <v>3400</v>
      </c>
      <c r="B242" s="47">
        <v>22100</v>
      </c>
      <c r="C242" s="52" t="s">
        <v>434</v>
      </c>
      <c r="D242" s="49" t="s">
        <v>95</v>
      </c>
      <c r="E242" s="49" t="s">
        <v>501</v>
      </c>
      <c r="F242" s="48" t="s">
        <v>540</v>
      </c>
      <c r="G242" s="51" t="s">
        <v>565</v>
      </c>
      <c r="H242" s="50">
        <v>16000</v>
      </c>
    </row>
    <row r="243" spans="1:8" hidden="1" x14ac:dyDescent="0.2">
      <c r="A243" s="46">
        <v>1640</v>
      </c>
      <c r="B243" s="47">
        <v>21200</v>
      </c>
      <c r="C243" s="48" t="s">
        <v>434</v>
      </c>
      <c r="D243" s="49" t="s">
        <v>78</v>
      </c>
      <c r="E243" s="49" t="s">
        <v>493</v>
      </c>
      <c r="F243" s="49" t="s">
        <v>518</v>
      </c>
      <c r="G243" s="51">
        <v>2017</v>
      </c>
      <c r="H243" s="50">
        <v>2500</v>
      </c>
    </row>
    <row r="244" spans="1:8" hidden="1" x14ac:dyDescent="0.2">
      <c r="A244" s="46">
        <v>1640</v>
      </c>
      <c r="B244" s="47">
        <v>21200</v>
      </c>
      <c r="C244" s="48" t="s">
        <v>434</v>
      </c>
      <c r="D244" s="49" t="s">
        <v>78</v>
      </c>
      <c r="E244" s="49" t="s">
        <v>493</v>
      </c>
      <c r="F244" s="49" t="s">
        <v>518</v>
      </c>
      <c r="G244" s="51">
        <v>2016</v>
      </c>
      <c r="H244" s="50">
        <v>2500</v>
      </c>
    </row>
    <row r="245" spans="1:8" hidden="1" x14ac:dyDescent="0.2">
      <c r="A245" s="46">
        <v>9200</v>
      </c>
      <c r="B245" s="47">
        <v>22100</v>
      </c>
      <c r="C245" s="52" t="s">
        <v>434</v>
      </c>
      <c r="D245" s="49" t="s">
        <v>96</v>
      </c>
      <c r="E245" s="49" t="s">
        <v>505</v>
      </c>
      <c r="F245" s="48" t="s">
        <v>548</v>
      </c>
      <c r="G245" s="51" t="s">
        <v>565</v>
      </c>
      <c r="H245" s="50">
        <v>17500</v>
      </c>
    </row>
    <row r="246" spans="1:8" x14ac:dyDescent="0.2">
      <c r="A246" s="46">
        <v>9200</v>
      </c>
      <c r="B246" s="47">
        <v>22100</v>
      </c>
      <c r="C246" s="52" t="s">
        <v>434</v>
      </c>
      <c r="D246" s="49" t="s">
        <v>96</v>
      </c>
      <c r="E246" s="49" t="s">
        <v>505</v>
      </c>
      <c r="F246" s="48" t="s">
        <v>548</v>
      </c>
      <c r="G246" s="51">
        <v>2018</v>
      </c>
      <c r="H246" s="50">
        <v>20000</v>
      </c>
    </row>
    <row r="247" spans="1:8" hidden="1" x14ac:dyDescent="0.2">
      <c r="A247" s="46">
        <v>1640</v>
      </c>
      <c r="B247" s="47">
        <v>62300</v>
      </c>
      <c r="C247" s="48" t="s">
        <v>430</v>
      </c>
      <c r="D247" s="52" t="s">
        <v>474</v>
      </c>
      <c r="E247" s="49" t="s">
        <v>493</v>
      </c>
      <c r="F247" s="49" t="s">
        <v>518</v>
      </c>
      <c r="G247" s="51" t="s">
        <v>565</v>
      </c>
      <c r="H247" s="50">
        <v>20000</v>
      </c>
    </row>
    <row r="248" spans="1:8" hidden="1" x14ac:dyDescent="0.2">
      <c r="A248" s="46">
        <v>1640</v>
      </c>
      <c r="B248" s="47">
        <v>62300</v>
      </c>
      <c r="C248" s="48" t="s">
        <v>430</v>
      </c>
      <c r="D248" s="52" t="s">
        <v>474</v>
      </c>
      <c r="E248" s="49" t="s">
        <v>493</v>
      </c>
      <c r="F248" s="49" t="s">
        <v>518</v>
      </c>
      <c r="G248" s="51">
        <v>2018</v>
      </c>
      <c r="H248" s="50">
        <v>20000</v>
      </c>
    </row>
    <row r="249" spans="1:8" x14ac:dyDescent="0.2">
      <c r="A249" s="46">
        <v>9240</v>
      </c>
      <c r="B249" s="47">
        <v>22100</v>
      </c>
      <c r="C249" s="52" t="s">
        <v>434</v>
      </c>
      <c r="D249" s="49" t="s">
        <v>97</v>
      </c>
      <c r="E249" s="49" t="s">
        <v>505</v>
      </c>
      <c r="F249" s="49" t="s">
        <v>549</v>
      </c>
      <c r="G249" s="51">
        <v>2018</v>
      </c>
      <c r="H249" s="50">
        <v>4000</v>
      </c>
    </row>
    <row r="250" spans="1:8" hidden="1" x14ac:dyDescent="0.2">
      <c r="A250" s="46">
        <v>1650</v>
      </c>
      <c r="B250" s="47">
        <v>22100</v>
      </c>
      <c r="C250" s="48" t="s">
        <v>434</v>
      </c>
      <c r="D250" s="49" t="s">
        <v>91</v>
      </c>
      <c r="E250" s="49" t="s">
        <v>493</v>
      </c>
      <c r="F250" s="49" t="s">
        <v>519</v>
      </c>
      <c r="G250" s="51">
        <v>2017</v>
      </c>
      <c r="H250" s="50">
        <v>147000</v>
      </c>
    </row>
    <row r="251" spans="1:8" hidden="1" x14ac:dyDescent="0.2">
      <c r="A251" s="46">
        <v>1650</v>
      </c>
      <c r="B251" s="47">
        <v>22100</v>
      </c>
      <c r="C251" s="48" t="s">
        <v>434</v>
      </c>
      <c r="D251" s="49" t="s">
        <v>91</v>
      </c>
      <c r="E251" s="49" t="s">
        <v>493</v>
      </c>
      <c r="F251" s="49" t="s">
        <v>519</v>
      </c>
      <c r="G251" s="51">
        <v>2016</v>
      </c>
      <c r="H251" s="50">
        <v>144000</v>
      </c>
    </row>
    <row r="252" spans="1:8" hidden="1" x14ac:dyDescent="0.2">
      <c r="A252" s="46">
        <v>9240</v>
      </c>
      <c r="B252" s="47">
        <v>22100</v>
      </c>
      <c r="C252" s="52" t="s">
        <v>434</v>
      </c>
      <c r="D252" s="49" t="s">
        <v>97</v>
      </c>
      <c r="E252" s="49" t="s">
        <v>505</v>
      </c>
      <c r="F252" s="49" t="s">
        <v>549</v>
      </c>
      <c r="G252" s="51" t="s">
        <v>565</v>
      </c>
      <c r="H252" s="50">
        <v>2000</v>
      </c>
    </row>
    <row r="253" spans="1:8" x14ac:dyDescent="0.2">
      <c r="A253" s="46">
        <v>1610</v>
      </c>
      <c r="B253" s="47">
        <v>22101</v>
      </c>
      <c r="C253" s="52" t="s">
        <v>434</v>
      </c>
      <c r="D253" s="52" t="s">
        <v>98</v>
      </c>
      <c r="E253" s="49" t="s">
        <v>493</v>
      </c>
      <c r="F253" s="49" t="s">
        <v>515</v>
      </c>
      <c r="G253" s="51">
        <v>2018</v>
      </c>
      <c r="H253" s="50">
        <v>65730</v>
      </c>
    </row>
    <row r="254" spans="1:8" hidden="1" x14ac:dyDescent="0.2">
      <c r="A254" s="46">
        <v>1650</v>
      </c>
      <c r="B254" s="47">
        <v>22700</v>
      </c>
      <c r="C254" s="48" t="s">
        <v>434</v>
      </c>
      <c r="D254" s="49" t="s">
        <v>151</v>
      </c>
      <c r="E254" s="49" t="s">
        <v>493</v>
      </c>
      <c r="F254" s="49" t="s">
        <v>519</v>
      </c>
      <c r="G254" s="51">
        <v>2017</v>
      </c>
      <c r="H254" s="50">
        <v>97720</v>
      </c>
    </row>
    <row r="255" spans="1:8" hidden="1" x14ac:dyDescent="0.2">
      <c r="A255" s="46">
        <v>1650</v>
      </c>
      <c r="B255" s="47">
        <v>22700</v>
      </c>
      <c r="C255" s="48" t="s">
        <v>434</v>
      </c>
      <c r="D255" s="49" t="s">
        <v>151</v>
      </c>
      <c r="E255" s="49" t="s">
        <v>493</v>
      </c>
      <c r="F255" s="49" t="s">
        <v>519</v>
      </c>
      <c r="G255" s="51">
        <v>2016</v>
      </c>
      <c r="H255" s="50">
        <v>98515</v>
      </c>
    </row>
    <row r="256" spans="1:8" hidden="1" x14ac:dyDescent="0.2">
      <c r="A256" s="46">
        <v>1610</v>
      </c>
      <c r="B256" s="47">
        <v>22101</v>
      </c>
      <c r="C256" s="52" t="s">
        <v>434</v>
      </c>
      <c r="D256" s="52" t="s">
        <v>98</v>
      </c>
      <c r="E256" s="49" t="s">
        <v>493</v>
      </c>
      <c r="F256" s="49" t="s">
        <v>515</v>
      </c>
      <c r="G256" s="51" t="s">
        <v>565</v>
      </c>
      <c r="H256" s="50">
        <v>65730</v>
      </c>
    </row>
    <row r="257" spans="1:8" hidden="1" x14ac:dyDescent="0.2">
      <c r="A257" s="46">
        <v>1650</v>
      </c>
      <c r="B257" s="47">
        <v>62300</v>
      </c>
      <c r="C257" s="48" t="s">
        <v>430</v>
      </c>
      <c r="D257" s="52" t="s">
        <v>476</v>
      </c>
      <c r="E257" s="49" t="s">
        <v>493</v>
      </c>
      <c r="F257" s="49" t="s">
        <v>519</v>
      </c>
      <c r="G257" s="51">
        <v>2018</v>
      </c>
      <c r="H257" s="50">
        <v>60000</v>
      </c>
    </row>
    <row r="258" spans="1:8" hidden="1" x14ac:dyDescent="0.2">
      <c r="A258" s="46">
        <v>1650</v>
      </c>
      <c r="B258" s="47">
        <v>62300</v>
      </c>
      <c r="C258" s="48" t="s">
        <v>430</v>
      </c>
      <c r="D258" s="52" t="s">
        <v>476</v>
      </c>
      <c r="E258" s="49" t="s">
        <v>493</v>
      </c>
      <c r="F258" s="49" t="s">
        <v>519</v>
      </c>
      <c r="G258" s="51" t="s">
        <v>565</v>
      </c>
      <c r="H258" s="50">
        <v>60000</v>
      </c>
    </row>
    <row r="259" spans="1:8" hidden="1" x14ac:dyDescent="0.2">
      <c r="A259" s="46">
        <v>1650</v>
      </c>
      <c r="B259" s="47">
        <v>63900</v>
      </c>
      <c r="C259" s="48" t="s">
        <v>430</v>
      </c>
      <c r="D259" s="49" t="s">
        <v>235</v>
      </c>
      <c r="E259" s="49" t="s">
        <v>493</v>
      </c>
      <c r="F259" s="49" t="s">
        <v>519</v>
      </c>
      <c r="G259" s="51">
        <v>2016</v>
      </c>
      <c r="H259" s="90">
        <v>30000</v>
      </c>
    </row>
    <row r="260" spans="1:8" hidden="1" x14ac:dyDescent="0.2">
      <c r="A260" s="46">
        <v>2310</v>
      </c>
      <c r="B260" s="47">
        <v>22102</v>
      </c>
      <c r="C260" s="52" t="s">
        <v>434</v>
      </c>
      <c r="D260" s="49" t="s">
        <v>99</v>
      </c>
      <c r="E260" s="49" t="s">
        <v>496</v>
      </c>
      <c r="F260" s="48" t="s">
        <v>524</v>
      </c>
      <c r="G260" s="51" t="s">
        <v>565</v>
      </c>
      <c r="H260" s="50">
        <v>5000</v>
      </c>
    </row>
    <row r="261" spans="1:8" x14ac:dyDescent="0.2">
      <c r="A261" s="46">
        <v>2310</v>
      </c>
      <c r="B261" s="47">
        <v>22102</v>
      </c>
      <c r="C261" s="52" t="s">
        <v>434</v>
      </c>
      <c r="D261" s="49" t="s">
        <v>99</v>
      </c>
      <c r="E261" s="49" t="s">
        <v>496</v>
      </c>
      <c r="F261" s="48" t="s">
        <v>524</v>
      </c>
      <c r="G261" s="51">
        <v>2018</v>
      </c>
      <c r="H261" s="50">
        <v>7500</v>
      </c>
    </row>
    <row r="262" spans="1:8" hidden="1" x14ac:dyDescent="0.2">
      <c r="A262" s="46">
        <v>1700</v>
      </c>
      <c r="B262" s="47">
        <v>12004</v>
      </c>
      <c r="C262" s="48" t="s">
        <v>427</v>
      </c>
      <c r="D262" s="48" t="s">
        <v>5</v>
      </c>
      <c r="E262" s="49" t="s">
        <v>494</v>
      </c>
      <c r="F262" s="48" t="s">
        <v>522</v>
      </c>
      <c r="G262" s="51">
        <v>2016</v>
      </c>
      <c r="H262" s="50">
        <v>6319</v>
      </c>
    </row>
    <row r="263" spans="1:8" hidden="1" x14ac:dyDescent="0.2">
      <c r="A263" s="46">
        <v>1700</v>
      </c>
      <c r="B263" s="47">
        <v>12004</v>
      </c>
      <c r="C263" s="48" t="s">
        <v>427</v>
      </c>
      <c r="D263" s="48" t="s">
        <v>5</v>
      </c>
      <c r="E263" s="49" t="s">
        <v>494</v>
      </c>
      <c r="F263" s="48" t="s">
        <v>522</v>
      </c>
      <c r="G263" s="51">
        <v>2017</v>
      </c>
      <c r="H263" s="50">
        <v>6319</v>
      </c>
    </row>
    <row r="264" spans="1:8" hidden="1" x14ac:dyDescent="0.2">
      <c r="A264" s="46">
        <v>1700</v>
      </c>
      <c r="B264" s="47">
        <v>12004</v>
      </c>
      <c r="C264" s="48" t="s">
        <v>427</v>
      </c>
      <c r="D264" s="48" t="s">
        <v>5</v>
      </c>
      <c r="E264" s="49" t="s">
        <v>494</v>
      </c>
      <c r="F264" s="48" t="s">
        <v>522</v>
      </c>
      <c r="G264" s="51" t="s">
        <v>565</v>
      </c>
      <c r="H264" s="50">
        <v>6319</v>
      </c>
    </row>
    <row r="265" spans="1:8" hidden="1" x14ac:dyDescent="0.2">
      <c r="A265" s="46">
        <v>1700</v>
      </c>
      <c r="B265" s="47">
        <v>12004</v>
      </c>
      <c r="C265" s="48" t="s">
        <v>427</v>
      </c>
      <c r="D265" s="48" t="s">
        <v>5</v>
      </c>
      <c r="E265" s="49" t="s">
        <v>494</v>
      </c>
      <c r="F265" s="48" t="s">
        <v>522</v>
      </c>
      <c r="G265" s="51">
        <v>2018</v>
      </c>
      <c r="H265" s="50">
        <v>6319</v>
      </c>
    </row>
    <row r="266" spans="1:8" hidden="1" x14ac:dyDescent="0.2">
      <c r="A266" s="46">
        <v>1700</v>
      </c>
      <c r="B266" s="47">
        <v>12006</v>
      </c>
      <c r="C266" s="48" t="s">
        <v>427</v>
      </c>
      <c r="D266" s="48" t="s">
        <v>7</v>
      </c>
      <c r="E266" s="49" t="s">
        <v>494</v>
      </c>
      <c r="F266" s="48" t="s">
        <v>522</v>
      </c>
      <c r="G266" s="51">
        <v>2016</v>
      </c>
      <c r="H266" s="50">
        <v>472</v>
      </c>
    </row>
    <row r="267" spans="1:8" hidden="1" x14ac:dyDescent="0.2">
      <c r="A267" s="46">
        <v>1700</v>
      </c>
      <c r="B267" s="47">
        <v>12006</v>
      </c>
      <c r="C267" s="48" t="s">
        <v>427</v>
      </c>
      <c r="D267" s="48" t="s">
        <v>7</v>
      </c>
      <c r="E267" s="49" t="s">
        <v>494</v>
      </c>
      <c r="F267" s="48" t="s">
        <v>522</v>
      </c>
      <c r="G267" s="51">
        <v>2017</v>
      </c>
      <c r="H267" s="50">
        <v>566</v>
      </c>
    </row>
    <row r="268" spans="1:8" hidden="1" x14ac:dyDescent="0.2">
      <c r="A268" s="46">
        <v>1700</v>
      </c>
      <c r="B268" s="47">
        <v>12006</v>
      </c>
      <c r="C268" s="48" t="s">
        <v>427</v>
      </c>
      <c r="D268" s="48" t="s">
        <v>7</v>
      </c>
      <c r="E268" s="49" t="s">
        <v>494</v>
      </c>
      <c r="F268" s="48" t="s">
        <v>522</v>
      </c>
      <c r="G268" s="51" t="s">
        <v>565</v>
      </c>
      <c r="H268" s="50">
        <v>566</v>
      </c>
    </row>
    <row r="269" spans="1:8" hidden="1" x14ac:dyDescent="0.2">
      <c r="A269" s="46">
        <v>1700</v>
      </c>
      <c r="B269" s="47">
        <v>12006</v>
      </c>
      <c r="C269" s="48" t="s">
        <v>427</v>
      </c>
      <c r="D269" s="48" t="s">
        <v>7</v>
      </c>
      <c r="E269" s="49" t="s">
        <v>494</v>
      </c>
      <c r="F269" s="48" t="s">
        <v>522</v>
      </c>
      <c r="G269" s="51">
        <v>2018</v>
      </c>
      <c r="H269" s="50">
        <v>566</v>
      </c>
    </row>
    <row r="270" spans="1:8" hidden="1" x14ac:dyDescent="0.2">
      <c r="A270" s="46">
        <v>1700</v>
      </c>
      <c r="B270" s="47">
        <v>12100</v>
      </c>
      <c r="C270" s="48" t="s">
        <v>427</v>
      </c>
      <c r="D270" s="48" t="s">
        <v>10</v>
      </c>
      <c r="E270" s="49" t="s">
        <v>494</v>
      </c>
      <c r="F270" s="48" t="s">
        <v>522</v>
      </c>
      <c r="G270" s="51">
        <v>2016</v>
      </c>
      <c r="H270" s="50">
        <v>3220</v>
      </c>
    </row>
    <row r="271" spans="1:8" hidden="1" x14ac:dyDescent="0.2">
      <c r="A271" s="46">
        <v>1700</v>
      </c>
      <c r="B271" s="47">
        <v>12100</v>
      </c>
      <c r="C271" s="48" t="s">
        <v>427</v>
      </c>
      <c r="D271" s="48" t="s">
        <v>10</v>
      </c>
      <c r="E271" s="49" t="s">
        <v>494</v>
      </c>
      <c r="F271" s="48" t="s">
        <v>522</v>
      </c>
      <c r="G271" s="51">
        <v>2017</v>
      </c>
      <c r="H271" s="50">
        <v>3220</v>
      </c>
    </row>
    <row r="272" spans="1:8" hidden="1" x14ac:dyDescent="0.2">
      <c r="A272" s="46">
        <v>1700</v>
      </c>
      <c r="B272" s="47">
        <v>12100</v>
      </c>
      <c r="C272" s="48" t="s">
        <v>427</v>
      </c>
      <c r="D272" s="48" t="s">
        <v>10</v>
      </c>
      <c r="E272" s="49" t="s">
        <v>494</v>
      </c>
      <c r="F272" s="48" t="s">
        <v>522</v>
      </c>
      <c r="G272" s="51" t="s">
        <v>565</v>
      </c>
      <c r="H272" s="50">
        <v>3220</v>
      </c>
    </row>
    <row r="273" spans="1:8" hidden="1" x14ac:dyDescent="0.2">
      <c r="A273" s="46">
        <v>1700</v>
      </c>
      <c r="B273" s="47">
        <v>12100</v>
      </c>
      <c r="C273" s="48" t="s">
        <v>427</v>
      </c>
      <c r="D273" s="48" t="s">
        <v>10</v>
      </c>
      <c r="E273" s="49" t="s">
        <v>494</v>
      </c>
      <c r="F273" s="48" t="s">
        <v>522</v>
      </c>
      <c r="G273" s="51">
        <v>2018</v>
      </c>
      <c r="H273" s="50">
        <v>3220</v>
      </c>
    </row>
    <row r="274" spans="1:8" hidden="1" x14ac:dyDescent="0.2">
      <c r="A274" s="46">
        <v>1700</v>
      </c>
      <c r="B274" s="47">
        <v>12101</v>
      </c>
      <c r="C274" s="48" t="s">
        <v>427</v>
      </c>
      <c r="D274" s="48" t="s">
        <v>13</v>
      </c>
      <c r="E274" s="49" t="s">
        <v>494</v>
      </c>
      <c r="F274" s="48" t="s">
        <v>522</v>
      </c>
      <c r="G274" s="51">
        <v>2016</v>
      </c>
      <c r="H274" s="50">
        <v>6998</v>
      </c>
    </row>
    <row r="275" spans="1:8" hidden="1" x14ac:dyDescent="0.2">
      <c r="A275" s="46">
        <v>1700</v>
      </c>
      <c r="B275" s="47">
        <v>12101</v>
      </c>
      <c r="C275" s="48" t="s">
        <v>427</v>
      </c>
      <c r="D275" s="48" t="s">
        <v>13</v>
      </c>
      <c r="E275" s="49" t="s">
        <v>494</v>
      </c>
      <c r="F275" s="48" t="s">
        <v>522</v>
      </c>
      <c r="G275" s="51">
        <v>2017</v>
      </c>
      <c r="H275" s="50">
        <v>7068</v>
      </c>
    </row>
    <row r="276" spans="1:8" hidden="1" x14ac:dyDescent="0.2">
      <c r="A276" s="46">
        <v>1700</v>
      </c>
      <c r="B276" s="47">
        <v>12101</v>
      </c>
      <c r="C276" s="48" t="s">
        <v>427</v>
      </c>
      <c r="D276" s="48" t="s">
        <v>13</v>
      </c>
      <c r="E276" s="49" t="s">
        <v>494</v>
      </c>
      <c r="F276" s="48" t="s">
        <v>522</v>
      </c>
      <c r="G276" s="51" t="s">
        <v>565</v>
      </c>
      <c r="H276" s="50">
        <v>7068</v>
      </c>
    </row>
    <row r="277" spans="1:8" hidden="1" x14ac:dyDescent="0.2">
      <c r="A277" s="46">
        <v>1700</v>
      </c>
      <c r="B277" s="47">
        <v>12101</v>
      </c>
      <c r="C277" s="48" t="s">
        <v>427</v>
      </c>
      <c r="D277" s="48" t="s">
        <v>13</v>
      </c>
      <c r="E277" s="49" t="s">
        <v>494</v>
      </c>
      <c r="F277" s="48" t="s">
        <v>522</v>
      </c>
      <c r="G277" s="51">
        <v>2018</v>
      </c>
      <c r="H277" s="50">
        <v>7068</v>
      </c>
    </row>
    <row r="278" spans="1:8" hidden="1" x14ac:dyDescent="0.2">
      <c r="A278" s="46">
        <v>1700</v>
      </c>
      <c r="B278" s="47">
        <v>13000</v>
      </c>
      <c r="C278" s="48" t="s">
        <v>427</v>
      </c>
      <c r="D278" s="49" t="s">
        <v>19</v>
      </c>
      <c r="E278" s="49" t="s">
        <v>494</v>
      </c>
      <c r="F278" s="48" t="s">
        <v>522</v>
      </c>
      <c r="G278" s="51">
        <v>2018</v>
      </c>
      <c r="H278" s="50">
        <v>49583</v>
      </c>
    </row>
    <row r="279" spans="1:8" hidden="1" x14ac:dyDescent="0.2">
      <c r="A279" s="46">
        <v>1700</v>
      </c>
      <c r="B279" s="47">
        <v>13000</v>
      </c>
      <c r="C279" s="48" t="s">
        <v>427</v>
      </c>
      <c r="D279" s="48" t="s">
        <v>19</v>
      </c>
      <c r="E279" s="49" t="s">
        <v>494</v>
      </c>
      <c r="F279" s="48" t="s">
        <v>522</v>
      </c>
      <c r="G279" s="51">
        <v>2016</v>
      </c>
      <c r="H279" s="50">
        <v>52217</v>
      </c>
    </row>
    <row r="280" spans="1:8" hidden="1" x14ac:dyDescent="0.2">
      <c r="A280" s="46">
        <v>1700</v>
      </c>
      <c r="B280" s="47">
        <v>13000</v>
      </c>
      <c r="C280" s="48" t="s">
        <v>427</v>
      </c>
      <c r="D280" s="48" t="s">
        <v>19</v>
      </c>
      <c r="E280" s="49" t="s">
        <v>494</v>
      </c>
      <c r="F280" s="48" t="s">
        <v>522</v>
      </c>
      <c r="G280" s="51">
        <v>2017</v>
      </c>
      <c r="H280" s="50">
        <v>49583</v>
      </c>
    </row>
    <row r="281" spans="1:8" hidden="1" x14ac:dyDescent="0.2">
      <c r="A281" s="46">
        <v>1700</v>
      </c>
      <c r="B281" s="47">
        <v>13000</v>
      </c>
      <c r="C281" s="48" t="s">
        <v>427</v>
      </c>
      <c r="D281" s="49" t="s">
        <v>19</v>
      </c>
      <c r="E281" s="49" t="s">
        <v>494</v>
      </c>
      <c r="F281" s="48" t="s">
        <v>522</v>
      </c>
      <c r="G281" s="51" t="s">
        <v>565</v>
      </c>
      <c r="H281" s="50">
        <v>49583</v>
      </c>
    </row>
    <row r="282" spans="1:8" hidden="1" x14ac:dyDescent="0.2">
      <c r="A282" s="46">
        <v>1700</v>
      </c>
      <c r="B282" s="47">
        <v>16000</v>
      </c>
      <c r="C282" s="48" t="s">
        <v>427</v>
      </c>
      <c r="D282" s="48" t="s">
        <v>40</v>
      </c>
      <c r="E282" s="49" t="s">
        <v>494</v>
      </c>
      <c r="F282" s="48" t="s">
        <v>522</v>
      </c>
      <c r="G282" s="51">
        <v>2016</v>
      </c>
      <c r="H282" s="50">
        <v>22729</v>
      </c>
    </row>
    <row r="283" spans="1:8" hidden="1" x14ac:dyDescent="0.2">
      <c r="A283" s="46">
        <v>1700</v>
      </c>
      <c r="B283" s="47">
        <v>16000</v>
      </c>
      <c r="C283" s="48" t="s">
        <v>427</v>
      </c>
      <c r="D283" s="48" t="s">
        <v>40</v>
      </c>
      <c r="E283" s="49" t="s">
        <v>494</v>
      </c>
      <c r="F283" s="48" t="s">
        <v>522</v>
      </c>
      <c r="G283" s="51">
        <v>2017</v>
      </c>
      <c r="H283" s="50">
        <v>21479</v>
      </c>
    </row>
    <row r="284" spans="1:8" hidden="1" x14ac:dyDescent="0.2">
      <c r="A284" s="46">
        <v>1700</v>
      </c>
      <c r="B284" s="47">
        <v>16000</v>
      </c>
      <c r="C284" s="48" t="s">
        <v>427</v>
      </c>
      <c r="D284" s="49" t="s">
        <v>40</v>
      </c>
      <c r="E284" s="49" t="s">
        <v>494</v>
      </c>
      <c r="F284" s="48" t="s">
        <v>522</v>
      </c>
      <c r="G284" s="51" t="s">
        <v>565</v>
      </c>
      <c r="H284" s="50">
        <v>21695</v>
      </c>
    </row>
    <row r="285" spans="1:8" hidden="1" x14ac:dyDescent="0.2">
      <c r="A285" s="46">
        <v>1700</v>
      </c>
      <c r="B285" s="47">
        <v>16000</v>
      </c>
      <c r="C285" s="48" t="s">
        <v>427</v>
      </c>
      <c r="D285" s="49" t="s">
        <v>40</v>
      </c>
      <c r="E285" s="49" t="s">
        <v>494</v>
      </c>
      <c r="F285" s="48" t="s">
        <v>522</v>
      </c>
      <c r="G285" s="51">
        <v>2018</v>
      </c>
      <c r="H285" s="50">
        <v>21695</v>
      </c>
    </row>
    <row r="286" spans="1:8" hidden="1" x14ac:dyDescent="0.2">
      <c r="A286" s="46">
        <v>1700</v>
      </c>
      <c r="B286" s="47">
        <v>22606</v>
      </c>
      <c r="C286" s="48" t="s">
        <v>434</v>
      </c>
      <c r="D286" s="49" t="s">
        <v>126</v>
      </c>
      <c r="E286" s="49" t="s">
        <v>494</v>
      </c>
      <c r="F286" s="48" t="s">
        <v>522</v>
      </c>
      <c r="G286" s="51">
        <v>2017</v>
      </c>
      <c r="H286" s="50">
        <v>4000</v>
      </c>
    </row>
    <row r="287" spans="1:8" hidden="1" x14ac:dyDescent="0.2">
      <c r="A287" s="46">
        <v>1700</v>
      </c>
      <c r="B287" s="47">
        <v>22606</v>
      </c>
      <c r="C287" s="48" t="s">
        <v>434</v>
      </c>
      <c r="D287" s="49" t="s">
        <v>126</v>
      </c>
      <c r="E287" s="49" t="s">
        <v>494</v>
      </c>
      <c r="F287" s="48" t="s">
        <v>522</v>
      </c>
      <c r="G287" s="51">
        <v>2016</v>
      </c>
      <c r="H287" s="50">
        <v>5625</v>
      </c>
    </row>
    <row r="288" spans="1:8" hidden="1" x14ac:dyDescent="0.2">
      <c r="A288" s="46">
        <v>3230</v>
      </c>
      <c r="B288" s="47">
        <v>22102</v>
      </c>
      <c r="C288" s="52" t="s">
        <v>434</v>
      </c>
      <c r="D288" s="49" t="s">
        <v>100</v>
      </c>
      <c r="E288" s="49" t="s">
        <v>499</v>
      </c>
      <c r="F288" s="49" t="s">
        <v>530</v>
      </c>
      <c r="G288" s="51" t="s">
        <v>565</v>
      </c>
      <c r="H288" s="50">
        <v>17000</v>
      </c>
    </row>
    <row r="289" spans="1:8" x14ac:dyDescent="0.2">
      <c r="A289" s="46">
        <v>3230</v>
      </c>
      <c r="B289" s="47">
        <v>22102</v>
      </c>
      <c r="C289" s="52" t="s">
        <v>434</v>
      </c>
      <c r="D289" s="49" t="s">
        <v>100</v>
      </c>
      <c r="E289" s="49" t="s">
        <v>499</v>
      </c>
      <c r="F289" s="49" t="s">
        <v>530</v>
      </c>
      <c r="G289" s="51">
        <v>2018</v>
      </c>
      <c r="H289" s="50">
        <v>20000</v>
      </c>
    </row>
    <row r="290" spans="1:8" hidden="1" x14ac:dyDescent="0.2">
      <c r="A290" s="46">
        <v>1701</v>
      </c>
      <c r="B290" s="47">
        <v>22606</v>
      </c>
      <c r="C290" s="48" t="s">
        <v>434</v>
      </c>
      <c r="D290" s="49" t="s">
        <v>127</v>
      </c>
      <c r="E290" s="49" t="s">
        <v>494</v>
      </c>
      <c r="F290" s="48" t="s">
        <v>522</v>
      </c>
      <c r="G290" s="51">
        <v>2017</v>
      </c>
      <c r="H290" s="50">
        <v>30000</v>
      </c>
    </row>
    <row r="291" spans="1:8" hidden="1" x14ac:dyDescent="0.2">
      <c r="A291" s="46">
        <v>1701</v>
      </c>
      <c r="B291" s="47">
        <v>22606</v>
      </c>
      <c r="C291" s="48" t="s">
        <v>434</v>
      </c>
      <c r="D291" s="49" t="s">
        <v>127</v>
      </c>
      <c r="E291" s="49" t="s">
        <v>494</v>
      </c>
      <c r="F291" s="48" t="s">
        <v>522</v>
      </c>
      <c r="G291" s="51">
        <v>2016</v>
      </c>
      <c r="H291" s="50">
        <v>18269</v>
      </c>
    </row>
    <row r="292" spans="1:8" hidden="1" x14ac:dyDescent="0.2">
      <c r="A292" s="46">
        <v>3300</v>
      </c>
      <c r="B292" s="47">
        <v>22102</v>
      </c>
      <c r="C292" s="52" t="s">
        <v>434</v>
      </c>
      <c r="D292" s="49" t="s">
        <v>101</v>
      </c>
      <c r="E292" s="49" t="s">
        <v>500</v>
      </c>
      <c r="F292" s="48" t="s">
        <v>533</v>
      </c>
      <c r="G292" s="51" t="s">
        <v>565</v>
      </c>
      <c r="H292" s="50">
        <v>5500</v>
      </c>
    </row>
    <row r="293" spans="1:8" x14ac:dyDescent="0.2">
      <c r="A293" s="46">
        <v>3300</v>
      </c>
      <c r="B293" s="47">
        <v>22102</v>
      </c>
      <c r="C293" s="52" t="s">
        <v>434</v>
      </c>
      <c r="D293" s="49" t="s">
        <v>101</v>
      </c>
      <c r="E293" s="49" t="s">
        <v>500</v>
      </c>
      <c r="F293" s="48" t="s">
        <v>533</v>
      </c>
      <c r="G293" s="51">
        <v>2018</v>
      </c>
      <c r="H293" s="50">
        <v>7500</v>
      </c>
    </row>
    <row r="294" spans="1:8" hidden="1" x14ac:dyDescent="0.2">
      <c r="A294" s="46">
        <v>1702</v>
      </c>
      <c r="B294" s="47">
        <v>22606</v>
      </c>
      <c r="C294" s="48" t="s">
        <v>434</v>
      </c>
      <c r="D294" s="49" t="s">
        <v>128</v>
      </c>
      <c r="E294" s="49" t="s">
        <v>494</v>
      </c>
      <c r="F294" s="48" t="s">
        <v>522</v>
      </c>
      <c r="G294" s="51">
        <v>2017</v>
      </c>
      <c r="H294" s="50">
        <v>1000</v>
      </c>
    </row>
    <row r="295" spans="1:8" hidden="1" x14ac:dyDescent="0.2">
      <c r="A295" s="46">
        <v>1702</v>
      </c>
      <c r="B295" s="47">
        <v>22606</v>
      </c>
      <c r="C295" s="48" t="s">
        <v>434</v>
      </c>
      <c r="D295" s="49" t="s">
        <v>128</v>
      </c>
      <c r="E295" s="49" t="s">
        <v>494</v>
      </c>
      <c r="F295" s="48" t="s">
        <v>522</v>
      </c>
      <c r="G295" s="51">
        <v>2016</v>
      </c>
      <c r="H295" s="50">
        <v>1000</v>
      </c>
    </row>
    <row r="296" spans="1:8" hidden="1" x14ac:dyDescent="0.2">
      <c r="A296" s="46">
        <v>3420</v>
      </c>
      <c r="B296" s="47">
        <v>22102</v>
      </c>
      <c r="C296" s="52" t="s">
        <v>434</v>
      </c>
      <c r="D296" s="49" t="s">
        <v>102</v>
      </c>
      <c r="E296" s="49" t="s">
        <v>501</v>
      </c>
      <c r="F296" s="49" t="s">
        <v>541</v>
      </c>
      <c r="G296" s="51" t="s">
        <v>565</v>
      </c>
      <c r="H296" s="50">
        <v>10000</v>
      </c>
    </row>
    <row r="297" spans="1:8" x14ac:dyDescent="0.2">
      <c r="A297" s="46">
        <v>3420</v>
      </c>
      <c r="B297" s="47">
        <v>22102</v>
      </c>
      <c r="C297" s="52" t="s">
        <v>434</v>
      </c>
      <c r="D297" s="49" t="s">
        <v>102</v>
      </c>
      <c r="E297" s="49" t="s">
        <v>501</v>
      </c>
      <c r="F297" s="49" t="s">
        <v>541</v>
      </c>
      <c r="G297" s="51">
        <v>2018</v>
      </c>
      <c r="H297" s="50">
        <v>10000</v>
      </c>
    </row>
    <row r="298" spans="1:8" hidden="1" x14ac:dyDescent="0.2">
      <c r="A298" s="46">
        <v>1710</v>
      </c>
      <c r="B298" s="47">
        <v>20400</v>
      </c>
      <c r="C298" s="48" t="s">
        <v>434</v>
      </c>
      <c r="D298" s="49" t="s">
        <v>64</v>
      </c>
      <c r="E298" s="49" t="s">
        <v>494</v>
      </c>
      <c r="F298" s="49" t="s">
        <v>520</v>
      </c>
      <c r="G298" s="51">
        <v>2017</v>
      </c>
      <c r="H298" s="50">
        <v>5880</v>
      </c>
    </row>
    <row r="299" spans="1:8" hidden="1" x14ac:dyDescent="0.2">
      <c r="A299" s="46">
        <v>1710</v>
      </c>
      <c r="B299" s="47">
        <v>20400</v>
      </c>
      <c r="C299" s="48" t="s">
        <v>434</v>
      </c>
      <c r="D299" s="49" t="s">
        <v>64</v>
      </c>
      <c r="E299" s="49" t="s">
        <v>494</v>
      </c>
      <c r="F299" s="49" t="s">
        <v>520</v>
      </c>
      <c r="G299" s="51">
        <v>2016</v>
      </c>
      <c r="H299" s="50">
        <v>10400</v>
      </c>
    </row>
    <row r="300" spans="1:8" hidden="1" x14ac:dyDescent="0.2">
      <c r="A300" s="46">
        <v>9200</v>
      </c>
      <c r="B300" s="47">
        <v>22102</v>
      </c>
      <c r="C300" s="52" t="s">
        <v>434</v>
      </c>
      <c r="D300" s="49" t="s">
        <v>103</v>
      </c>
      <c r="E300" s="49" t="s">
        <v>505</v>
      </c>
      <c r="F300" s="48" t="s">
        <v>548</v>
      </c>
      <c r="G300" s="51" t="s">
        <v>565</v>
      </c>
      <c r="H300" s="50">
        <v>6000</v>
      </c>
    </row>
    <row r="301" spans="1:8" x14ac:dyDescent="0.2">
      <c r="A301" s="46">
        <v>9200</v>
      </c>
      <c r="B301" s="47">
        <v>22102</v>
      </c>
      <c r="C301" s="52" t="s">
        <v>434</v>
      </c>
      <c r="D301" s="49" t="s">
        <v>103</v>
      </c>
      <c r="E301" s="49" t="s">
        <v>505</v>
      </c>
      <c r="F301" s="48" t="s">
        <v>548</v>
      </c>
      <c r="G301" s="51">
        <v>2018</v>
      </c>
      <c r="H301" s="50">
        <v>10000</v>
      </c>
    </row>
    <row r="302" spans="1:8" hidden="1" x14ac:dyDescent="0.2">
      <c r="A302" s="46">
        <v>1710</v>
      </c>
      <c r="B302" s="47">
        <v>21001</v>
      </c>
      <c r="C302" s="48" t="s">
        <v>434</v>
      </c>
      <c r="D302" s="49" t="s">
        <v>68</v>
      </c>
      <c r="E302" s="49" t="s">
        <v>494</v>
      </c>
      <c r="F302" s="49" t="s">
        <v>520</v>
      </c>
      <c r="G302" s="51">
        <v>2017</v>
      </c>
      <c r="H302" s="50">
        <v>10000</v>
      </c>
    </row>
    <row r="303" spans="1:8" hidden="1" x14ac:dyDescent="0.2">
      <c r="A303" s="46">
        <v>1710</v>
      </c>
      <c r="B303" s="47">
        <v>21001</v>
      </c>
      <c r="C303" s="48" t="s">
        <v>434</v>
      </c>
      <c r="D303" s="49" t="s">
        <v>68</v>
      </c>
      <c r="E303" s="49" t="s">
        <v>494</v>
      </c>
      <c r="F303" s="49" t="s">
        <v>520</v>
      </c>
      <c r="G303" s="51">
        <v>2016</v>
      </c>
      <c r="H303" s="50">
        <v>22000</v>
      </c>
    </row>
    <row r="304" spans="1:8" hidden="1" x14ac:dyDescent="0.2">
      <c r="A304" s="46">
        <v>1320</v>
      </c>
      <c r="B304" s="47">
        <v>22103</v>
      </c>
      <c r="C304" s="52" t="s">
        <v>434</v>
      </c>
      <c r="D304" s="49" t="s">
        <v>104</v>
      </c>
      <c r="E304" s="49" t="s">
        <v>491</v>
      </c>
      <c r="F304" s="48" t="s">
        <v>508</v>
      </c>
      <c r="G304" s="51" t="s">
        <v>565</v>
      </c>
      <c r="H304" s="50">
        <v>7000</v>
      </c>
    </row>
    <row r="305" spans="1:8" x14ac:dyDescent="0.2">
      <c r="A305" s="46">
        <v>1320</v>
      </c>
      <c r="B305" s="47">
        <v>22103</v>
      </c>
      <c r="C305" s="52" t="s">
        <v>434</v>
      </c>
      <c r="D305" s="49" t="s">
        <v>104</v>
      </c>
      <c r="E305" s="49" t="s">
        <v>491</v>
      </c>
      <c r="F305" s="48" t="s">
        <v>508</v>
      </c>
      <c r="G305" s="51">
        <v>2018</v>
      </c>
      <c r="H305" s="50">
        <v>9900</v>
      </c>
    </row>
    <row r="306" spans="1:8" hidden="1" x14ac:dyDescent="0.2">
      <c r="A306" s="46">
        <v>1710</v>
      </c>
      <c r="B306" s="47">
        <v>21002</v>
      </c>
      <c r="C306" s="48" t="s">
        <v>434</v>
      </c>
      <c r="D306" s="49" t="s">
        <v>73</v>
      </c>
      <c r="E306" s="49" t="s">
        <v>494</v>
      </c>
      <c r="F306" s="49" t="s">
        <v>520</v>
      </c>
      <c r="G306" s="51">
        <v>2017</v>
      </c>
      <c r="H306" s="50">
        <v>0</v>
      </c>
    </row>
    <row r="307" spans="1:8" hidden="1" x14ac:dyDescent="0.2">
      <c r="A307" s="46">
        <v>1710</v>
      </c>
      <c r="B307" s="47">
        <v>21002</v>
      </c>
      <c r="C307" s="48" t="s">
        <v>434</v>
      </c>
      <c r="D307" s="49" t="s">
        <v>73</v>
      </c>
      <c r="E307" s="49" t="s">
        <v>494</v>
      </c>
      <c r="F307" s="49" t="s">
        <v>520</v>
      </c>
      <c r="G307" s="51">
        <v>2016</v>
      </c>
      <c r="H307" s="50">
        <v>15000</v>
      </c>
    </row>
    <row r="308" spans="1:8" hidden="1" x14ac:dyDescent="0.2">
      <c r="A308" s="46">
        <v>1710</v>
      </c>
      <c r="B308" s="47">
        <v>21200</v>
      </c>
      <c r="C308" s="48" t="s">
        <v>434</v>
      </c>
      <c r="D308" s="49" t="s">
        <v>79</v>
      </c>
      <c r="E308" s="49" t="s">
        <v>494</v>
      </c>
      <c r="F308" s="49" t="s">
        <v>520</v>
      </c>
      <c r="G308" s="51">
        <v>2017</v>
      </c>
      <c r="H308" s="50">
        <v>700</v>
      </c>
    </row>
    <row r="309" spans="1:8" hidden="1" x14ac:dyDescent="0.2">
      <c r="A309" s="46">
        <v>1710</v>
      </c>
      <c r="B309" s="47">
        <v>21200</v>
      </c>
      <c r="C309" s="48" t="s">
        <v>434</v>
      </c>
      <c r="D309" s="49" t="s">
        <v>79</v>
      </c>
      <c r="E309" s="49" t="s">
        <v>494</v>
      </c>
      <c r="F309" s="49" t="s">
        <v>520</v>
      </c>
      <c r="G309" s="51">
        <v>2016</v>
      </c>
      <c r="H309" s="50">
        <v>1400</v>
      </c>
    </row>
    <row r="310" spans="1:8" hidden="1" x14ac:dyDescent="0.2">
      <c r="A310" s="46">
        <v>1532</v>
      </c>
      <c r="B310" s="47">
        <v>22103</v>
      </c>
      <c r="C310" s="52" t="s">
        <v>434</v>
      </c>
      <c r="D310" s="49" t="s">
        <v>105</v>
      </c>
      <c r="E310" s="49" t="s">
        <v>492</v>
      </c>
      <c r="F310" s="49" t="s">
        <v>513</v>
      </c>
      <c r="G310" s="51" t="s">
        <v>565</v>
      </c>
      <c r="H310" s="50">
        <v>7000</v>
      </c>
    </row>
    <row r="311" spans="1:8" x14ac:dyDescent="0.2">
      <c r="A311" s="46">
        <v>1532</v>
      </c>
      <c r="B311" s="47">
        <v>22103</v>
      </c>
      <c r="C311" s="52" t="s">
        <v>434</v>
      </c>
      <c r="D311" s="49" t="s">
        <v>105</v>
      </c>
      <c r="E311" s="49" t="s">
        <v>492</v>
      </c>
      <c r="F311" s="49" t="s">
        <v>513</v>
      </c>
      <c r="G311" s="51">
        <v>2018</v>
      </c>
      <c r="H311" s="50">
        <v>7000</v>
      </c>
    </row>
    <row r="312" spans="1:8" hidden="1" x14ac:dyDescent="0.2">
      <c r="A312" s="46">
        <v>1710</v>
      </c>
      <c r="B312" s="47">
        <v>21300</v>
      </c>
      <c r="C312" s="48" t="s">
        <v>434</v>
      </c>
      <c r="D312" s="49" t="s">
        <v>84</v>
      </c>
      <c r="E312" s="49" t="s">
        <v>494</v>
      </c>
      <c r="F312" s="49" t="s">
        <v>520</v>
      </c>
      <c r="G312" s="51">
        <v>2017</v>
      </c>
      <c r="H312" s="50">
        <v>3000</v>
      </c>
    </row>
    <row r="313" spans="1:8" hidden="1" x14ac:dyDescent="0.2">
      <c r="A313" s="46">
        <v>1710</v>
      </c>
      <c r="B313" s="47">
        <v>21300</v>
      </c>
      <c r="C313" s="48" t="s">
        <v>434</v>
      </c>
      <c r="D313" s="49" t="s">
        <v>84</v>
      </c>
      <c r="E313" s="49" t="s">
        <v>494</v>
      </c>
      <c r="F313" s="49" t="s">
        <v>520</v>
      </c>
      <c r="G313" s="51">
        <v>2016</v>
      </c>
      <c r="H313" s="50">
        <v>3000</v>
      </c>
    </row>
    <row r="314" spans="1:8" hidden="1" x14ac:dyDescent="0.2">
      <c r="A314" s="46">
        <v>1710</v>
      </c>
      <c r="B314" s="47">
        <v>22103</v>
      </c>
      <c r="C314" s="52" t="s">
        <v>434</v>
      </c>
      <c r="D314" s="49" t="s">
        <v>106</v>
      </c>
      <c r="E314" s="49" t="s">
        <v>494</v>
      </c>
      <c r="F314" s="49" t="s">
        <v>520</v>
      </c>
      <c r="G314" s="51" t="s">
        <v>565</v>
      </c>
      <c r="H314" s="50">
        <v>2000</v>
      </c>
    </row>
    <row r="315" spans="1:8" x14ac:dyDescent="0.2">
      <c r="A315" s="46">
        <v>1710</v>
      </c>
      <c r="B315" s="47">
        <v>22103</v>
      </c>
      <c r="C315" s="52" t="s">
        <v>434</v>
      </c>
      <c r="D315" s="49" t="s">
        <v>106</v>
      </c>
      <c r="E315" s="49" t="s">
        <v>494</v>
      </c>
      <c r="F315" s="49" t="s">
        <v>520</v>
      </c>
      <c r="G315" s="51">
        <v>2018</v>
      </c>
      <c r="H315" s="50">
        <v>2000</v>
      </c>
    </row>
    <row r="316" spans="1:8" hidden="1" x14ac:dyDescent="0.2">
      <c r="A316" s="46">
        <v>1710</v>
      </c>
      <c r="B316" s="47">
        <v>22103</v>
      </c>
      <c r="C316" s="48" t="s">
        <v>434</v>
      </c>
      <c r="D316" s="49" t="s">
        <v>106</v>
      </c>
      <c r="E316" s="49" t="s">
        <v>494</v>
      </c>
      <c r="F316" s="49" t="s">
        <v>520</v>
      </c>
      <c r="G316" s="51">
        <v>2017</v>
      </c>
      <c r="H316" s="50">
        <v>2000</v>
      </c>
    </row>
    <row r="317" spans="1:8" hidden="1" x14ac:dyDescent="0.2">
      <c r="A317" s="46">
        <v>1710</v>
      </c>
      <c r="B317" s="47">
        <v>22103</v>
      </c>
      <c r="C317" s="48" t="s">
        <v>434</v>
      </c>
      <c r="D317" s="49" t="s">
        <v>109</v>
      </c>
      <c r="E317" s="49" t="s">
        <v>494</v>
      </c>
      <c r="F317" s="49" t="s">
        <v>520</v>
      </c>
      <c r="G317" s="51">
        <v>2017</v>
      </c>
      <c r="H317" s="50">
        <v>2000</v>
      </c>
    </row>
    <row r="318" spans="1:8" hidden="1" x14ac:dyDescent="0.2">
      <c r="A318" s="46">
        <v>1710</v>
      </c>
      <c r="B318" s="47">
        <v>22103</v>
      </c>
      <c r="C318" s="48" t="s">
        <v>434</v>
      </c>
      <c r="D318" s="49" t="s">
        <v>106</v>
      </c>
      <c r="E318" s="49" t="s">
        <v>494</v>
      </c>
      <c r="F318" s="49" t="s">
        <v>520</v>
      </c>
      <c r="G318" s="51">
        <v>2016</v>
      </c>
      <c r="H318" s="50">
        <v>0</v>
      </c>
    </row>
    <row r="319" spans="1:8" hidden="1" x14ac:dyDescent="0.2">
      <c r="A319" s="46">
        <v>1710</v>
      </c>
      <c r="B319" s="47">
        <v>22103</v>
      </c>
      <c r="C319" s="48" t="s">
        <v>434</v>
      </c>
      <c r="D319" s="49" t="s">
        <v>109</v>
      </c>
      <c r="E319" s="49" t="s">
        <v>494</v>
      </c>
      <c r="F319" s="49" t="s">
        <v>520</v>
      </c>
      <c r="G319" s="51">
        <v>2016</v>
      </c>
      <c r="H319" s="50">
        <v>0</v>
      </c>
    </row>
    <row r="320" spans="1:8" hidden="1" x14ac:dyDescent="0.2">
      <c r="A320" s="46">
        <v>1710</v>
      </c>
      <c r="B320" s="47">
        <v>22103</v>
      </c>
      <c r="C320" s="52" t="s">
        <v>434</v>
      </c>
      <c r="D320" s="52" t="s">
        <v>109</v>
      </c>
      <c r="E320" s="49" t="s">
        <v>494</v>
      </c>
      <c r="F320" s="49" t="s">
        <v>520</v>
      </c>
      <c r="G320" s="51" t="s">
        <v>565</v>
      </c>
      <c r="H320" s="50">
        <v>2000</v>
      </c>
    </row>
    <row r="321" spans="1:8" hidden="1" x14ac:dyDescent="0.2">
      <c r="A321" s="46">
        <v>1320</v>
      </c>
      <c r="B321" s="47">
        <v>22104</v>
      </c>
      <c r="C321" s="52" t="s">
        <v>434</v>
      </c>
      <c r="D321" s="52" t="s">
        <v>107</v>
      </c>
      <c r="E321" s="49" t="s">
        <v>491</v>
      </c>
      <c r="F321" s="48" t="s">
        <v>508</v>
      </c>
      <c r="G321" s="51" t="s">
        <v>565</v>
      </c>
      <c r="H321" s="50">
        <v>24800</v>
      </c>
    </row>
    <row r="322" spans="1:8" x14ac:dyDescent="0.2">
      <c r="A322" s="46">
        <v>1710</v>
      </c>
      <c r="B322" s="47">
        <v>22103</v>
      </c>
      <c r="C322" s="52" t="s">
        <v>434</v>
      </c>
      <c r="D322" s="52" t="s">
        <v>109</v>
      </c>
      <c r="E322" s="49" t="s">
        <v>494</v>
      </c>
      <c r="F322" s="49" t="s">
        <v>520</v>
      </c>
      <c r="G322" s="51">
        <v>2018</v>
      </c>
      <c r="H322" s="50">
        <v>2000</v>
      </c>
    </row>
    <row r="323" spans="1:8" x14ac:dyDescent="0.2">
      <c r="A323" s="46">
        <v>1320</v>
      </c>
      <c r="B323" s="47">
        <v>22104</v>
      </c>
      <c r="C323" s="52" t="s">
        <v>434</v>
      </c>
      <c r="D323" s="52" t="s">
        <v>107</v>
      </c>
      <c r="E323" s="49" t="s">
        <v>491</v>
      </c>
      <c r="F323" s="48" t="s">
        <v>508</v>
      </c>
      <c r="G323" s="51">
        <v>2018</v>
      </c>
      <c r="H323" s="50">
        <v>24800</v>
      </c>
    </row>
    <row r="324" spans="1:8" x14ac:dyDescent="0.2">
      <c r="A324" s="46">
        <v>1532</v>
      </c>
      <c r="B324" s="47">
        <v>22104</v>
      </c>
      <c r="C324" s="52" t="s">
        <v>434</v>
      </c>
      <c r="D324" s="52" t="s">
        <v>108</v>
      </c>
      <c r="E324" s="49" t="s">
        <v>492</v>
      </c>
      <c r="F324" s="49" t="s">
        <v>513</v>
      </c>
      <c r="G324" s="51">
        <v>2018</v>
      </c>
      <c r="H324" s="50">
        <v>4700</v>
      </c>
    </row>
    <row r="325" spans="1:8" hidden="1" x14ac:dyDescent="0.2">
      <c r="A325" s="46">
        <v>1710</v>
      </c>
      <c r="B325" s="47">
        <v>22706</v>
      </c>
      <c r="C325" s="48" t="s">
        <v>434</v>
      </c>
      <c r="D325" s="49" t="s">
        <v>152</v>
      </c>
      <c r="E325" s="49" t="s">
        <v>494</v>
      </c>
      <c r="F325" s="49" t="s">
        <v>520</v>
      </c>
      <c r="G325" s="51">
        <v>2017</v>
      </c>
      <c r="H325" s="50">
        <v>293000</v>
      </c>
    </row>
    <row r="326" spans="1:8" hidden="1" x14ac:dyDescent="0.2">
      <c r="A326" s="46">
        <v>1710</v>
      </c>
      <c r="B326" s="47">
        <v>22706</v>
      </c>
      <c r="C326" s="48" t="s">
        <v>434</v>
      </c>
      <c r="D326" s="49" t="s">
        <v>152</v>
      </c>
      <c r="E326" s="49" t="s">
        <v>494</v>
      </c>
      <c r="F326" s="49" t="s">
        <v>520</v>
      </c>
      <c r="G326" s="51">
        <v>2016</v>
      </c>
      <c r="H326" s="50">
        <v>305289</v>
      </c>
    </row>
    <row r="327" spans="1:8" hidden="1" x14ac:dyDescent="0.2">
      <c r="A327" s="46">
        <v>1532</v>
      </c>
      <c r="B327" s="47">
        <v>22104</v>
      </c>
      <c r="C327" s="52" t="s">
        <v>434</v>
      </c>
      <c r="D327" s="52" t="s">
        <v>108</v>
      </c>
      <c r="E327" s="49" t="s">
        <v>492</v>
      </c>
      <c r="F327" s="49" t="s">
        <v>513</v>
      </c>
      <c r="G327" s="51" t="s">
        <v>565</v>
      </c>
      <c r="H327" s="50">
        <v>4700</v>
      </c>
    </row>
    <row r="328" spans="1:8" hidden="1" x14ac:dyDescent="0.2">
      <c r="A328" s="46">
        <v>1710</v>
      </c>
      <c r="B328" s="47">
        <v>46400</v>
      </c>
      <c r="C328" s="52" t="s">
        <v>429</v>
      </c>
      <c r="D328" s="49" t="s">
        <v>192</v>
      </c>
      <c r="E328" s="49" t="s">
        <v>494</v>
      </c>
      <c r="F328" s="49" t="s">
        <v>520</v>
      </c>
      <c r="G328" s="51">
        <v>2018</v>
      </c>
      <c r="H328" s="50">
        <v>37697</v>
      </c>
    </row>
    <row r="329" spans="1:8" hidden="1" x14ac:dyDescent="0.2">
      <c r="A329" s="46">
        <v>1710</v>
      </c>
      <c r="B329" s="47">
        <v>46400</v>
      </c>
      <c r="C329" s="48" t="s">
        <v>429</v>
      </c>
      <c r="D329" s="49" t="s">
        <v>192</v>
      </c>
      <c r="E329" s="49" t="s">
        <v>494</v>
      </c>
      <c r="F329" s="49" t="s">
        <v>520</v>
      </c>
      <c r="G329" s="51">
        <v>2016</v>
      </c>
      <c r="H329" s="50">
        <v>37697</v>
      </c>
    </row>
    <row r="330" spans="1:8" hidden="1" x14ac:dyDescent="0.2">
      <c r="A330" s="46">
        <v>1710</v>
      </c>
      <c r="B330" s="47">
        <v>46400</v>
      </c>
      <c r="C330" s="48" t="s">
        <v>429</v>
      </c>
      <c r="D330" s="49" t="s">
        <v>192</v>
      </c>
      <c r="E330" s="49" t="s">
        <v>494</v>
      </c>
      <c r="F330" s="49" t="s">
        <v>520</v>
      </c>
      <c r="G330" s="51">
        <v>2017</v>
      </c>
      <c r="H330" s="50">
        <v>37697</v>
      </c>
    </row>
    <row r="331" spans="1:8" hidden="1" x14ac:dyDescent="0.2">
      <c r="A331" s="46">
        <v>1710</v>
      </c>
      <c r="B331" s="47">
        <v>46400</v>
      </c>
      <c r="C331" s="52" t="s">
        <v>429</v>
      </c>
      <c r="D331" s="49" t="s">
        <v>192</v>
      </c>
      <c r="E331" s="49" t="s">
        <v>494</v>
      </c>
      <c r="F331" s="49" t="s">
        <v>520</v>
      </c>
      <c r="G331" s="51" t="s">
        <v>565</v>
      </c>
      <c r="H331" s="50">
        <v>37697</v>
      </c>
    </row>
    <row r="332" spans="1:8" hidden="1" x14ac:dyDescent="0.2">
      <c r="A332" s="46">
        <v>1710</v>
      </c>
      <c r="B332" s="47">
        <v>46700</v>
      </c>
      <c r="C332" s="48" t="s">
        <v>429</v>
      </c>
      <c r="D332" s="49" t="s">
        <v>197</v>
      </c>
      <c r="E332" s="49" t="s">
        <v>494</v>
      </c>
      <c r="F332" s="49" t="s">
        <v>520</v>
      </c>
      <c r="G332" s="51">
        <v>2016</v>
      </c>
      <c r="H332" s="50">
        <v>1700</v>
      </c>
    </row>
    <row r="333" spans="1:8" hidden="1" x14ac:dyDescent="0.2">
      <c r="A333" s="46">
        <v>1710</v>
      </c>
      <c r="B333" s="47">
        <v>46700</v>
      </c>
      <c r="C333" s="48" t="s">
        <v>429</v>
      </c>
      <c r="D333" s="49" t="s">
        <v>197</v>
      </c>
      <c r="E333" s="49" t="s">
        <v>494</v>
      </c>
      <c r="F333" s="49" t="s">
        <v>520</v>
      </c>
      <c r="G333" s="51">
        <v>2017</v>
      </c>
      <c r="H333" s="50">
        <v>1700</v>
      </c>
    </row>
    <row r="334" spans="1:8" hidden="1" x14ac:dyDescent="0.2">
      <c r="A334" s="46">
        <v>1710</v>
      </c>
      <c r="B334" s="47">
        <v>46700</v>
      </c>
      <c r="C334" s="52" t="s">
        <v>429</v>
      </c>
      <c r="D334" s="49" t="s">
        <v>197</v>
      </c>
      <c r="E334" s="49" t="s">
        <v>494</v>
      </c>
      <c r="F334" s="49" t="s">
        <v>520</v>
      </c>
      <c r="G334" s="51" t="s">
        <v>565</v>
      </c>
      <c r="H334" s="50">
        <v>1700</v>
      </c>
    </row>
    <row r="335" spans="1:8" hidden="1" x14ac:dyDescent="0.2">
      <c r="A335" s="46">
        <v>1710</v>
      </c>
      <c r="B335" s="47">
        <v>46700</v>
      </c>
      <c r="C335" s="52" t="s">
        <v>429</v>
      </c>
      <c r="D335" s="49" t="s">
        <v>197</v>
      </c>
      <c r="E335" s="49" t="s">
        <v>494</v>
      </c>
      <c r="F335" s="49" t="s">
        <v>520</v>
      </c>
      <c r="G335" s="51">
        <v>2018</v>
      </c>
      <c r="H335" s="50">
        <v>1700</v>
      </c>
    </row>
    <row r="336" spans="1:8" hidden="1" x14ac:dyDescent="0.2">
      <c r="A336" s="46">
        <v>1710</v>
      </c>
      <c r="B336" s="47">
        <v>48020</v>
      </c>
      <c r="C336" s="48" t="s">
        <v>429</v>
      </c>
      <c r="D336" s="49" t="s">
        <v>220</v>
      </c>
      <c r="E336" s="49" t="s">
        <v>494</v>
      </c>
      <c r="F336" s="49" t="s">
        <v>520</v>
      </c>
      <c r="G336" s="51">
        <v>2016</v>
      </c>
      <c r="H336" s="50">
        <v>3000</v>
      </c>
    </row>
    <row r="337" spans="1:8" hidden="1" x14ac:dyDescent="0.2">
      <c r="A337" s="46">
        <v>1710</v>
      </c>
      <c r="B337" s="47">
        <v>48020</v>
      </c>
      <c r="C337" s="48" t="s">
        <v>429</v>
      </c>
      <c r="D337" s="49" t="s">
        <v>220</v>
      </c>
      <c r="E337" s="49" t="s">
        <v>494</v>
      </c>
      <c r="F337" s="49" t="s">
        <v>520</v>
      </c>
      <c r="G337" s="51">
        <v>2017</v>
      </c>
      <c r="H337" s="50">
        <v>3000</v>
      </c>
    </row>
    <row r="338" spans="1:8" hidden="1" x14ac:dyDescent="0.2">
      <c r="A338" s="46">
        <v>1710</v>
      </c>
      <c r="B338" s="47">
        <v>48020</v>
      </c>
      <c r="C338" s="52" t="s">
        <v>429</v>
      </c>
      <c r="D338" s="49" t="s">
        <v>220</v>
      </c>
      <c r="E338" s="49" t="s">
        <v>494</v>
      </c>
      <c r="F338" s="49" t="s">
        <v>520</v>
      </c>
      <c r="G338" s="51" t="s">
        <v>565</v>
      </c>
      <c r="H338" s="50">
        <v>12000</v>
      </c>
    </row>
    <row r="339" spans="1:8" hidden="1" x14ac:dyDescent="0.2">
      <c r="A339" s="46">
        <v>1710</v>
      </c>
      <c r="B339" s="47">
        <v>48020</v>
      </c>
      <c r="C339" s="52" t="s">
        <v>429</v>
      </c>
      <c r="D339" s="49" t="s">
        <v>220</v>
      </c>
      <c r="E339" s="49" t="s">
        <v>494</v>
      </c>
      <c r="F339" s="49" t="s">
        <v>520</v>
      </c>
      <c r="G339" s="51">
        <v>2018</v>
      </c>
      <c r="H339" s="50">
        <v>12000</v>
      </c>
    </row>
    <row r="340" spans="1:8" hidden="1" x14ac:dyDescent="0.2">
      <c r="A340" s="46">
        <v>1710</v>
      </c>
      <c r="B340" s="47">
        <v>61900</v>
      </c>
      <c r="C340" s="48" t="s">
        <v>430</v>
      </c>
      <c r="D340" s="49" t="s">
        <v>227</v>
      </c>
      <c r="E340" s="49" t="s">
        <v>494</v>
      </c>
      <c r="F340" s="49" t="s">
        <v>520</v>
      </c>
      <c r="G340" s="51">
        <v>2016</v>
      </c>
      <c r="H340" s="90">
        <v>30000</v>
      </c>
    </row>
    <row r="341" spans="1:8" hidden="1" x14ac:dyDescent="0.2">
      <c r="A341" s="46">
        <v>1710</v>
      </c>
      <c r="B341" s="47">
        <v>61900</v>
      </c>
      <c r="C341" s="48" t="s">
        <v>430</v>
      </c>
      <c r="D341" s="49" t="s">
        <v>227</v>
      </c>
      <c r="E341" s="49" t="s">
        <v>494</v>
      </c>
      <c r="F341" s="49" t="s">
        <v>520</v>
      </c>
      <c r="G341" s="51">
        <v>2017</v>
      </c>
      <c r="H341" s="90">
        <v>20000</v>
      </c>
    </row>
    <row r="342" spans="1:8" hidden="1" x14ac:dyDescent="0.2">
      <c r="A342" s="46">
        <v>1710</v>
      </c>
      <c r="B342" s="47">
        <v>61903</v>
      </c>
      <c r="C342" s="48" t="s">
        <v>430</v>
      </c>
      <c r="D342" s="52" t="s">
        <v>472</v>
      </c>
      <c r="E342" s="49" t="s">
        <v>492</v>
      </c>
      <c r="F342" s="49" t="s">
        <v>513</v>
      </c>
      <c r="G342" s="51">
        <v>2018</v>
      </c>
      <c r="H342" s="50">
        <v>75000</v>
      </c>
    </row>
    <row r="343" spans="1:8" hidden="1" x14ac:dyDescent="0.2">
      <c r="A343" s="46">
        <v>1710</v>
      </c>
      <c r="B343" s="47">
        <v>61903</v>
      </c>
      <c r="C343" s="48" t="s">
        <v>430</v>
      </c>
      <c r="D343" s="52" t="s">
        <v>472</v>
      </c>
      <c r="E343" s="49" t="s">
        <v>492</v>
      </c>
      <c r="F343" s="49" t="s">
        <v>513</v>
      </c>
      <c r="G343" s="51" t="s">
        <v>565</v>
      </c>
      <c r="H343" s="50">
        <v>0</v>
      </c>
    </row>
    <row r="344" spans="1:8" x14ac:dyDescent="0.2">
      <c r="A344" s="46">
        <v>1330</v>
      </c>
      <c r="B344" s="47">
        <v>22199</v>
      </c>
      <c r="C344" s="52" t="s">
        <v>434</v>
      </c>
      <c r="D344" s="49" t="s">
        <v>110</v>
      </c>
      <c r="E344" s="49" t="s">
        <v>491</v>
      </c>
      <c r="F344" s="49" t="s">
        <v>509</v>
      </c>
      <c r="G344" s="51">
        <v>2018</v>
      </c>
      <c r="H344" s="50">
        <v>34964</v>
      </c>
    </row>
    <row r="345" spans="1:8" hidden="1" x14ac:dyDescent="0.2">
      <c r="A345" s="46">
        <v>1711</v>
      </c>
      <c r="B345" s="47">
        <v>22706</v>
      </c>
      <c r="C345" s="48" t="s">
        <v>434</v>
      </c>
      <c r="D345" s="49" t="s">
        <v>153</v>
      </c>
      <c r="E345" s="49" t="s">
        <v>494</v>
      </c>
      <c r="F345" s="49" t="s">
        <v>520</v>
      </c>
      <c r="G345" s="51">
        <v>2017</v>
      </c>
      <c r="H345" s="50">
        <v>85000</v>
      </c>
    </row>
    <row r="346" spans="1:8" hidden="1" x14ac:dyDescent="0.2">
      <c r="A346" s="46">
        <v>1711</v>
      </c>
      <c r="B346" s="47">
        <v>22706</v>
      </c>
      <c r="C346" s="48" t="s">
        <v>434</v>
      </c>
      <c r="D346" s="49" t="s">
        <v>153</v>
      </c>
      <c r="E346" s="49" t="s">
        <v>494</v>
      </c>
      <c r="F346" s="49" t="s">
        <v>520</v>
      </c>
      <c r="G346" s="51">
        <v>2016</v>
      </c>
      <c r="H346" s="50">
        <v>0</v>
      </c>
    </row>
    <row r="347" spans="1:8" hidden="1" x14ac:dyDescent="0.2">
      <c r="A347" s="46">
        <v>1330</v>
      </c>
      <c r="B347" s="47">
        <v>22199</v>
      </c>
      <c r="C347" s="52" t="s">
        <v>434</v>
      </c>
      <c r="D347" s="49" t="s">
        <v>110</v>
      </c>
      <c r="E347" s="49" t="s">
        <v>491</v>
      </c>
      <c r="F347" s="49" t="s">
        <v>509</v>
      </c>
      <c r="G347" s="51" t="s">
        <v>565</v>
      </c>
      <c r="H347" s="50">
        <v>34964</v>
      </c>
    </row>
    <row r="348" spans="1:8" hidden="1" x14ac:dyDescent="0.2">
      <c r="A348" s="46">
        <v>1721</v>
      </c>
      <c r="B348" s="47">
        <v>62300</v>
      </c>
      <c r="C348" s="48" t="s">
        <v>430</v>
      </c>
      <c r="D348" s="49" t="s">
        <v>228</v>
      </c>
      <c r="E348" s="49" t="s">
        <v>494</v>
      </c>
      <c r="F348" s="49" t="s">
        <v>521</v>
      </c>
      <c r="G348" s="51">
        <v>2016</v>
      </c>
      <c r="H348" s="90">
        <v>8000</v>
      </c>
    </row>
    <row r="349" spans="1:8" hidden="1" x14ac:dyDescent="0.2">
      <c r="A349" s="46">
        <v>1723</v>
      </c>
      <c r="B349" s="47">
        <v>22700</v>
      </c>
      <c r="C349" s="48" t="s">
        <v>434</v>
      </c>
      <c r="D349" s="49" t="s">
        <v>154</v>
      </c>
      <c r="E349" s="49" t="s">
        <v>494</v>
      </c>
      <c r="F349" s="49" t="s">
        <v>521</v>
      </c>
      <c r="G349" s="51">
        <v>2017</v>
      </c>
      <c r="H349" s="50">
        <v>7500</v>
      </c>
    </row>
    <row r="350" spans="1:8" hidden="1" x14ac:dyDescent="0.2">
      <c r="A350" s="46">
        <v>1723</v>
      </c>
      <c r="B350" s="47">
        <v>22700</v>
      </c>
      <c r="C350" s="48" t="s">
        <v>434</v>
      </c>
      <c r="D350" s="49" t="s">
        <v>154</v>
      </c>
      <c r="E350" s="49" t="s">
        <v>494</v>
      </c>
      <c r="F350" s="49" t="s">
        <v>521</v>
      </c>
      <c r="G350" s="51">
        <v>2016</v>
      </c>
      <c r="H350" s="50">
        <v>7000</v>
      </c>
    </row>
    <row r="351" spans="1:8" hidden="1" x14ac:dyDescent="0.2">
      <c r="A351" s="46">
        <v>2310</v>
      </c>
      <c r="B351" s="47">
        <v>22199</v>
      </c>
      <c r="C351" s="52" t="s">
        <v>434</v>
      </c>
      <c r="D351" s="52" t="s">
        <v>111</v>
      </c>
      <c r="E351" s="49" t="s">
        <v>496</v>
      </c>
      <c r="F351" s="48" t="s">
        <v>524</v>
      </c>
      <c r="G351" s="51" t="s">
        <v>565</v>
      </c>
      <c r="H351" s="50">
        <v>500</v>
      </c>
    </row>
    <row r="352" spans="1:8" x14ac:dyDescent="0.2">
      <c r="A352" s="46">
        <v>2310</v>
      </c>
      <c r="B352" s="47">
        <v>22199</v>
      </c>
      <c r="C352" s="52" t="s">
        <v>434</v>
      </c>
      <c r="D352" s="52" t="s">
        <v>111</v>
      </c>
      <c r="E352" s="49" t="s">
        <v>496</v>
      </c>
      <c r="F352" s="48" t="s">
        <v>524</v>
      </c>
      <c r="G352" s="51">
        <v>2018</v>
      </c>
      <c r="H352" s="50">
        <v>3000</v>
      </c>
    </row>
    <row r="353" spans="1:8" hidden="1" x14ac:dyDescent="0.2">
      <c r="A353" s="46">
        <v>2210</v>
      </c>
      <c r="B353" s="47">
        <v>16008</v>
      </c>
      <c r="C353" s="48" t="s">
        <v>427</v>
      </c>
      <c r="D353" s="48" t="s">
        <v>49</v>
      </c>
      <c r="E353" s="49" t="s">
        <v>495</v>
      </c>
      <c r="F353" s="48" t="s">
        <v>523</v>
      </c>
      <c r="G353" s="51">
        <v>2016</v>
      </c>
      <c r="H353" s="50">
        <v>16000</v>
      </c>
    </row>
    <row r="354" spans="1:8" hidden="1" x14ac:dyDescent="0.2">
      <c r="A354" s="46">
        <v>2210</v>
      </c>
      <c r="B354" s="47">
        <v>16008</v>
      </c>
      <c r="C354" s="48" t="s">
        <v>427</v>
      </c>
      <c r="D354" s="48" t="s">
        <v>49</v>
      </c>
      <c r="E354" s="49" t="s">
        <v>495</v>
      </c>
      <c r="F354" s="48" t="s">
        <v>523</v>
      </c>
      <c r="G354" s="51">
        <v>2017</v>
      </c>
      <c r="H354" s="50">
        <v>16000</v>
      </c>
    </row>
    <row r="355" spans="1:8" hidden="1" x14ac:dyDescent="0.2">
      <c r="A355" s="46">
        <v>2210</v>
      </c>
      <c r="B355" s="47">
        <v>16008</v>
      </c>
      <c r="C355" s="48" t="s">
        <v>427</v>
      </c>
      <c r="D355" s="48" t="s">
        <v>49</v>
      </c>
      <c r="E355" s="49" t="s">
        <v>495</v>
      </c>
      <c r="F355" s="48" t="s">
        <v>523</v>
      </c>
      <c r="G355" s="51" t="s">
        <v>565</v>
      </c>
      <c r="H355" s="50">
        <v>10700</v>
      </c>
    </row>
    <row r="356" spans="1:8" hidden="1" x14ac:dyDescent="0.2">
      <c r="A356" s="46">
        <v>2210</v>
      </c>
      <c r="B356" s="47">
        <v>16008</v>
      </c>
      <c r="C356" s="48" t="s">
        <v>427</v>
      </c>
      <c r="D356" s="48" t="s">
        <v>49</v>
      </c>
      <c r="E356" s="49" t="s">
        <v>495</v>
      </c>
      <c r="F356" s="48" t="s">
        <v>523</v>
      </c>
      <c r="G356" s="51">
        <v>2018</v>
      </c>
      <c r="H356" s="50">
        <v>16000</v>
      </c>
    </row>
    <row r="357" spans="1:8" hidden="1" x14ac:dyDescent="0.2">
      <c r="A357" s="46">
        <v>2310</v>
      </c>
      <c r="B357" s="47">
        <v>13000</v>
      </c>
      <c r="C357" s="48" t="s">
        <v>427</v>
      </c>
      <c r="D357" s="49" t="s">
        <v>20</v>
      </c>
      <c r="E357" s="49" t="s">
        <v>496</v>
      </c>
      <c r="F357" s="48" t="s">
        <v>524</v>
      </c>
      <c r="G357" s="51">
        <v>2018</v>
      </c>
      <c r="H357" s="50">
        <v>159880</v>
      </c>
    </row>
    <row r="358" spans="1:8" hidden="1" x14ac:dyDescent="0.2">
      <c r="A358" s="46">
        <v>2310</v>
      </c>
      <c r="B358" s="47">
        <v>13000</v>
      </c>
      <c r="C358" s="48" t="s">
        <v>427</v>
      </c>
      <c r="D358" s="48" t="s">
        <v>20</v>
      </c>
      <c r="E358" s="49" t="s">
        <v>496</v>
      </c>
      <c r="F358" s="48" t="s">
        <v>524</v>
      </c>
      <c r="G358" s="51">
        <v>2016</v>
      </c>
      <c r="H358" s="50">
        <v>159467</v>
      </c>
    </row>
    <row r="359" spans="1:8" hidden="1" x14ac:dyDescent="0.2">
      <c r="A359" s="46">
        <v>2310</v>
      </c>
      <c r="B359" s="47">
        <v>13000</v>
      </c>
      <c r="C359" s="48" t="s">
        <v>427</v>
      </c>
      <c r="D359" s="48" t="s">
        <v>20</v>
      </c>
      <c r="E359" s="49" t="s">
        <v>496</v>
      </c>
      <c r="F359" s="48" t="s">
        <v>524</v>
      </c>
      <c r="G359" s="51">
        <v>2017</v>
      </c>
      <c r="H359" s="50">
        <v>159880</v>
      </c>
    </row>
    <row r="360" spans="1:8" hidden="1" x14ac:dyDescent="0.2">
      <c r="A360" s="46">
        <v>2310</v>
      </c>
      <c r="B360" s="47">
        <v>13000</v>
      </c>
      <c r="C360" s="48" t="s">
        <v>427</v>
      </c>
      <c r="D360" s="49" t="s">
        <v>20</v>
      </c>
      <c r="E360" s="49" t="s">
        <v>496</v>
      </c>
      <c r="F360" s="48" t="s">
        <v>524</v>
      </c>
      <c r="G360" s="51" t="s">
        <v>565</v>
      </c>
      <c r="H360" s="50">
        <v>159880</v>
      </c>
    </row>
    <row r="361" spans="1:8" hidden="1" x14ac:dyDescent="0.2">
      <c r="A361" s="46">
        <v>2310</v>
      </c>
      <c r="B361" s="47">
        <v>16000</v>
      </c>
      <c r="C361" s="48" t="s">
        <v>427</v>
      </c>
      <c r="D361" s="49" t="s">
        <v>41</v>
      </c>
      <c r="E361" s="49" t="s">
        <v>496</v>
      </c>
      <c r="F361" s="48" t="s">
        <v>524</v>
      </c>
      <c r="G361" s="51">
        <v>2018</v>
      </c>
      <c r="H361" s="50">
        <v>50855</v>
      </c>
    </row>
    <row r="362" spans="1:8" hidden="1" x14ac:dyDescent="0.2">
      <c r="A362" s="46">
        <v>2310</v>
      </c>
      <c r="B362" s="47">
        <v>16000</v>
      </c>
      <c r="C362" s="48" t="s">
        <v>427</v>
      </c>
      <c r="D362" s="48" t="s">
        <v>41</v>
      </c>
      <c r="E362" s="49" t="s">
        <v>496</v>
      </c>
      <c r="F362" s="48" t="s">
        <v>524</v>
      </c>
      <c r="G362" s="51">
        <v>2016</v>
      </c>
      <c r="H362" s="50">
        <v>47922</v>
      </c>
    </row>
    <row r="363" spans="1:8" hidden="1" x14ac:dyDescent="0.2">
      <c r="A363" s="46">
        <v>2310</v>
      </c>
      <c r="B363" s="47">
        <v>16000</v>
      </c>
      <c r="C363" s="48" t="s">
        <v>427</v>
      </c>
      <c r="D363" s="48" t="s">
        <v>41</v>
      </c>
      <c r="E363" s="49" t="s">
        <v>496</v>
      </c>
      <c r="F363" s="48" t="s">
        <v>524</v>
      </c>
      <c r="G363" s="51">
        <v>2017</v>
      </c>
      <c r="H363" s="50">
        <v>50855</v>
      </c>
    </row>
    <row r="364" spans="1:8" hidden="1" x14ac:dyDescent="0.2">
      <c r="A364" s="46">
        <v>2310</v>
      </c>
      <c r="B364" s="47">
        <v>16000</v>
      </c>
      <c r="C364" s="48" t="s">
        <v>427</v>
      </c>
      <c r="D364" s="49" t="s">
        <v>41</v>
      </c>
      <c r="E364" s="49" t="s">
        <v>496</v>
      </c>
      <c r="F364" s="48" t="s">
        <v>524</v>
      </c>
      <c r="G364" s="51" t="s">
        <v>565</v>
      </c>
      <c r="H364" s="50">
        <v>50855</v>
      </c>
    </row>
    <row r="365" spans="1:8" hidden="1" x14ac:dyDescent="0.2">
      <c r="A365" s="46">
        <v>2310</v>
      </c>
      <c r="B365" s="47">
        <v>22100</v>
      </c>
      <c r="C365" s="48" t="s">
        <v>434</v>
      </c>
      <c r="D365" s="49" t="s">
        <v>92</v>
      </c>
      <c r="E365" s="49" t="s">
        <v>496</v>
      </c>
      <c r="F365" s="48" t="s">
        <v>524</v>
      </c>
      <c r="G365" s="51">
        <v>2017</v>
      </c>
      <c r="H365" s="50">
        <v>5300</v>
      </c>
    </row>
    <row r="366" spans="1:8" hidden="1" x14ac:dyDescent="0.2">
      <c r="A366" s="46">
        <v>2310</v>
      </c>
      <c r="B366" s="47">
        <v>22100</v>
      </c>
      <c r="C366" s="48" t="s">
        <v>434</v>
      </c>
      <c r="D366" s="49" t="s">
        <v>92</v>
      </c>
      <c r="E366" s="49" t="s">
        <v>496</v>
      </c>
      <c r="F366" s="48" t="s">
        <v>524</v>
      </c>
      <c r="G366" s="51">
        <v>2016</v>
      </c>
      <c r="H366" s="50">
        <v>5300</v>
      </c>
    </row>
    <row r="367" spans="1:8" hidden="1" x14ac:dyDescent="0.2">
      <c r="A367" s="46">
        <v>9200</v>
      </c>
      <c r="B367" s="47">
        <v>22199</v>
      </c>
      <c r="C367" s="52" t="s">
        <v>434</v>
      </c>
      <c r="D367" s="49" t="s">
        <v>112</v>
      </c>
      <c r="E367" s="49" t="s">
        <v>505</v>
      </c>
      <c r="F367" s="48" t="s">
        <v>548</v>
      </c>
      <c r="G367" s="51" t="s">
        <v>565</v>
      </c>
      <c r="H367" s="50">
        <v>3200</v>
      </c>
    </row>
    <row r="368" spans="1:8" x14ac:dyDescent="0.2">
      <c r="A368" s="46">
        <v>9200</v>
      </c>
      <c r="B368" s="47">
        <v>22199</v>
      </c>
      <c r="C368" s="52" t="s">
        <v>434</v>
      </c>
      <c r="D368" s="49" t="s">
        <v>112</v>
      </c>
      <c r="E368" s="49" t="s">
        <v>505</v>
      </c>
      <c r="F368" s="48" t="s">
        <v>548</v>
      </c>
      <c r="G368" s="51">
        <v>2018</v>
      </c>
      <c r="H368" s="50">
        <v>4000</v>
      </c>
    </row>
    <row r="369" spans="1:8" hidden="1" x14ac:dyDescent="0.2">
      <c r="A369" s="46">
        <v>2310</v>
      </c>
      <c r="B369" s="47">
        <v>22102</v>
      </c>
      <c r="C369" s="48" t="s">
        <v>434</v>
      </c>
      <c r="D369" s="49" t="s">
        <v>99</v>
      </c>
      <c r="E369" s="49" t="s">
        <v>496</v>
      </c>
      <c r="F369" s="48" t="s">
        <v>524</v>
      </c>
      <c r="G369" s="51">
        <v>2017</v>
      </c>
      <c r="H369" s="50">
        <v>7500</v>
      </c>
    </row>
    <row r="370" spans="1:8" hidden="1" x14ac:dyDescent="0.2">
      <c r="A370" s="46">
        <v>2310</v>
      </c>
      <c r="B370" s="47">
        <v>22102</v>
      </c>
      <c r="C370" s="48" t="s">
        <v>434</v>
      </c>
      <c r="D370" s="49" t="s">
        <v>99</v>
      </c>
      <c r="E370" s="49" t="s">
        <v>496</v>
      </c>
      <c r="F370" s="48" t="s">
        <v>524</v>
      </c>
      <c r="G370" s="51">
        <v>2016</v>
      </c>
      <c r="H370" s="50">
        <v>6000</v>
      </c>
    </row>
    <row r="371" spans="1:8" hidden="1" x14ac:dyDescent="0.2">
      <c r="A371" s="46">
        <v>9200</v>
      </c>
      <c r="B371" s="47">
        <v>22200</v>
      </c>
      <c r="C371" s="52" t="s">
        <v>434</v>
      </c>
      <c r="D371" s="52" t="s">
        <v>113</v>
      </c>
      <c r="E371" s="49" t="s">
        <v>505</v>
      </c>
      <c r="F371" s="48" t="s">
        <v>548</v>
      </c>
      <c r="G371" s="51" t="s">
        <v>565</v>
      </c>
      <c r="H371" s="50">
        <v>40400</v>
      </c>
    </row>
    <row r="372" spans="1:8" x14ac:dyDescent="0.2">
      <c r="A372" s="46">
        <v>9200</v>
      </c>
      <c r="B372" s="47">
        <v>22200</v>
      </c>
      <c r="C372" s="52" t="s">
        <v>434</v>
      </c>
      <c r="D372" s="52" t="s">
        <v>113</v>
      </c>
      <c r="E372" s="49" t="s">
        <v>505</v>
      </c>
      <c r="F372" s="48" t="s">
        <v>548</v>
      </c>
      <c r="G372" s="51">
        <v>2018</v>
      </c>
      <c r="H372" s="50">
        <v>40400</v>
      </c>
    </row>
    <row r="373" spans="1:8" hidden="1" x14ac:dyDescent="0.2">
      <c r="A373" s="46">
        <v>2310</v>
      </c>
      <c r="B373" s="47">
        <v>22199</v>
      </c>
      <c r="C373" s="48" t="s">
        <v>434</v>
      </c>
      <c r="D373" s="49" t="s">
        <v>111</v>
      </c>
      <c r="E373" s="49" t="s">
        <v>496</v>
      </c>
      <c r="F373" s="48" t="s">
        <v>524</v>
      </c>
      <c r="G373" s="51">
        <v>2017</v>
      </c>
      <c r="H373" s="50">
        <v>3000</v>
      </c>
    </row>
    <row r="374" spans="1:8" hidden="1" x14ac:dyDescent="0.2">
      <c r="A374" s="46">
        <v>2310</v>
      </c>
      <c r="B374" s="47">
        <v>22199</v>
      </c>
      <c r="C374" s="48" t="s">
        <v>434</v>
      </c>
      <c r="D374" s="49" t="s">
        <v>111</v>
      </c>
      <c r="E374" s="49" t="s">
        <v>496</v>
      </c>
      <c r="F374" s="48" t="s">
        <v>524</v>
      </c>
      <c r="G374" s="51">
        <v>2016</v>
      </c>
      <c r="H374" s="50">
        <v>3000</v>
      </c>
    </row>
    <row r="375" spans="1:8" hidden="1" x14ac:dyDescent="0.2">
      <c r="A375" s="46">
        <v>9200</v>
      </c>
      <c r="B375" s="47">
        <v>22201</v>
      </c>
      <c r="C375" s="52" t="s">
        <v>434</v>
      </c>
      <c r="D375" s="49" t="s">
        <v>114</v>
      </c>
      <c r="E375" s="49" t="s">
        <v>505</v>
      </c>
      <c r="F375" s="48" t="s">
        <v>548</v>
      </c>
      <c r="G375" s="51" t="s">
        <v>565</v>
      </c>
      <c r="H375" s="50">
        <v>4500</v>
      </c>
    </row>
    <row r="376" spans="1:8" x14ac:dyDescent="0.2">
      <c r="A376" s="46">
        <v>9200</v>
      </c>
      <c r="B376" s="47">
        <v>22201</v>
      </c>
      <c r="C376" s="52" t="s">
        <v>434</v>
      </c>
      <c r="D376" s="49" t="s">
        <v>114</v>
      </c>
      <c r="E376" s="49" t="s">
        <v>505</v>
      </c>
      <c r="F376" s="48" t="s">
        <v>548</v>
      </c>
      <c r="G376" s="51">
        <v>2018</v>
      </c>
      <c r="H376" s="50">
        <v>4500</v>
      </c>
    </row>
    <row r="377" spans="1:8" hidden="1" x14ac:dyDescent="0.2">
      <c r="A377" s="46">
        <v>9200</v>
      </c>
      <c r="B377" s="47">
        <v>22301</v>
      </c>
      <c r="C377" s="52" t="s">
        <v>434</v>
      </c>
      <c r="D377" s="52" t="s">
        <v>115</v>
      </c>
      <c r="E377" s="49" t="s">
        <v>505</v>
      </c>
      <c r="F377" s="48" t="s">
        <v>548</v>
      </c>
      <c r="G377" s="51" t="s">
        <v>565</v>
      </c>
      <c r="H377" s="50">
        <v>3000</v>
      </c>
    </row>
    <row r="378" spans="1:8" hidden="1" x14ac:dyDescent="0.2">
      <c r="A378" s="46">
        <v>2310</v>
      </c>
      <c r="B378" s="47">
        <v>22706</v>
      </c>
      <c r="C378" s="48" t="s">
        <v>434</v>
      </c>
      <c r="D378" s="49" t="s">
        <v>163</v>
      </c>
      <c r="E378" s="49" t="s">
        <v>496</v>
      </c>
      <c r="F378" s="48" t="s">
        <v>524</v>
      </c>
      <c r="G378" s="51">
        <v>2017</v>
      </c>
      <c r="H378" s="50">
        <v>10000</v>
      </c>
    </row>
    <row r="379" spans="1:8" hidden="1" x14ac:dyDescent="0.2">
      <c r="A379" s="46">
        <v>2310</v>
      </c>
      <c r="B379" s="47">
        <v>22706</v>
      </c>
      <c r="C379" s="48" t="s">
        <v>434</v>
      </c>
      <c r="D379" s="49" t="s">
        <v>163</v>
      </c>
      <c r="E379" s="49" t="s">
        <v>496</v>
      </c>
      <c r="F379" s="48" t="s">
        <v>524</v>
      </c>
      <c r="G379" s="51">
        <v>2016</v>
      </c>
      <c r="H379" s="50">
        <v>9600</v>
      </c>
    </row>
    <row r="380" spans="1:8" hidden="1" x14ac:dyDescent="0.2">
      <c r="A380" s="46">
        <v>1320</v>
      </c>
      <c r="B380" s="47">
        <v>22400</v>
      </c>
      <c r="C380" s="52" t="s">
        <v>434</v>
      </c>
      <c r="D380" s="49" t="s">
        <v>118</v>
      </c>
      <c r="E380" s="49" t="s">
        <v>491</v>
      </c>
      <c r="F380" s="48" t="s">
        <v>508</v>
      </c>
      <c r="G380" s="51" t="s">
        <v>565</v>
      </c>
      <c r="H380" s="50">
        <v>2275</v>
      </c>
    </row>
    <row r="381" spans="1:8" x14ac:dyDescent="0.2">
      <c r="A381" s="46">
        <v>9200</v>
      </c>
      <c r="B381" s="47">
        <v>22301</v>
      </c>
      <c r="C381" s="52" t="s">
        <v>434</v>
      </c>
      <c r="D381" s="52" t="s">
        <v>115</v>
      </c>
      <c r="E381" s="49" t="s">
        <v>505</v>
      </c>
      <c r="F381" s="48" t="s">
        <v>548</v>
      </c>
      <c r="G381" s="51">
        <v>2018</v>
      </c>
      <c r="H381" s="50">
        <v>3000</v>
      </c>
    </row>
    <row r="382" spans="1:8" hidden="1" x14ac:dyDescent="0.2">
      <c r="A382" s="46">
        <v>1532</v>
      </c>
      <c r="B382" s="47">
        <v>22400</v>
      </c>
      <c r="C382" s="52" t="s">
        <v>434</v>
      </c>
      <c r="D382" s="52" t="s">
        <v>116</v>
      </c>
      <c r="E382" s="49" t="s">
        <v>492</v>
      </c>
      <c r="F382" s="49" t="s">
        <v>513</v>
      </c>
      <c r="G382" s="51" t="s">
        <v>565</v>
      </c>
      <c r="H382" s="50">
        <v>3505</v>
      </c>
    </row>
    <row r="383" spans="1:8" hidden="1" x14ac:dyDescent="0.2">
      <c r="A383" s="46">
        <v>2310</v>
      </c>
      <c r="B383" s="47">
        <v>23020</v>
      </c>
      <c r="C383" s="48" t="s">
        <v>434</v>
      </c>
      <c r="D383" s="49" t="s">
        <v>181</v>
      </c>
      <c r="E383" s="49" t="s">
        <v>496</v>
      </c>
      <c r="F383" s="48" t="s">
        <v>524</v>
      </c>
      <c r="G383" s="51">
        <v>2017</v>
      </c>
      <c r="H383" s="50">
        <v>1500</v>
      </c>
    </row>
    <row r="384" spans="1:8" hidden="1" x14ac:dyDescent="0.2">
      <c r="A384" s="46">
        <v>2310</v>
      </c>
      <c r="B384" s="47">
        <v>23020</v>
      </c>
      <c r="C384" s="48" t="s">
        <v>434</v>
      </c>
      <c r="D384" s="49" t="s">
        <v>181</v>
      </c>
      <c r="E384" s="49" t="s">
        <v>496</v>
      </c>
      <c r="F384" s="48" t="s">
        <v>524</v>
      </c>
      <c r="G384" s="51">
        <v>2016</v>
      </c>
      <c r="H384" s="50">
        <v>1500</v>
      </c>
    </row>
    <row r="385" spans="1:8" hidden="1" x14ac:dyDescent="0.2">
      <c r="A385" s="46">
        <v>9200</v>
      </c>
      <c r="B385" s="47">
        <v>22400</v>
      </c>
      <c r="C385" s="52" t="s">
        <v>434</v>
      </c>
      <c r="D385" s="52" t="s">
        <v>117</v>
      </c>
      <c r="E385" s="49" t="s">
        <v>505</v>
      </c>
      <c r="F385" s="48" t="s">
        <v>548</v>
      </c>
      <c r="G385" s="51" t="s">
        <v>565</v>
      </c>
      <c r="H385" s="50">
        <v>25700</v>
      </c>
    </row>
    <row r="386" spans="1:8" x14ac:dyDescent="0.2">
      <c r="A386" s="46">
        <v>1320</v>
      </c>
      <c r="B386" s="47">
        <v>22400</v>
      </c>
      <c r="C386" s="52" t="s">
        <v>434</v>
      </c>
      <c r="D386" s="49" t="s">
        <v>118</v>
      </c>
      <c r="E386" s="49" t="s">
        <v>491</v>
      </c>
      <c r="F386" s="48" t="s">
        <v>508</v>
      </c>
      <c r="G386" s="51">
        <v>2018</v>
      </c>
      <c r="H386" s="50">
        <v>2275</v>
      </c>
    </row>
    <row r="387" spans="1:8" hidden="1" x14ac:dyDescent="0.2">
      <c r="A387" s="46">
        <v>2310</v>
      </c>
      <c r="B387" s="47">
        <v>46100</v>
      </c>
      <c r="C387" s="48" t="s">
        <v>429</v>
      </c>
      <c r="D387" s="49" t="s">
        <v>189</v>
      </c>
      <c r="E387" s="49" t="s">
        <v>496</v>
      </c>
      <c r="F387" s="48" t="s">
        <v>524</v>
      </c>
      <c r="G387" s="51">
        <v>2016</v>
      </c>
      <c r="H387" s="50">
        <v>20000</v>
      </c>
    </row>
    <row r="388" spans="1:8" hidden="1" x14ac:dyDescent="0.2">
      <c r="A388" s="46">
        <v>2310</v>
      </c>
      <c r="B388" s="47">
        <v>46100</v>
      </c>
      <c r="C388" s="48" t="s">
        <v>429</v>
      </c>
      <c r="D388" s="49" t="s">
        <v>189</v>
      </c>
      <c r="E388" s="49" t="s">
        <v>496</v>
      </c>
      <c r="F388" s="48" t="s">
        <v>524</v>
      </c>
      <c r="G388" s="51">
        <v>2017</v>
      </c>
      <c r="H388" s="50">
        <v>20000</v>
      </c>
    </row>
    <row r="389" spans="1:8" hidden="1" x14ac:dyDescent="0.2">
      <c r="A389" s="46">
        <v>2310</v>
      </c>
      <c r="B389" s="47">
        <v>46100</v>
      </c>
      <c r="C389" s="52" t="s">
        <v>429</v>
      </c>
      <c r="D389" s="49" t="s">
        <v>189</v>
      </c>
      <c r="E389" s="49" t="s">
        <v>496</v>
      </c>
      <c r="F389" s="48" t="s">
        <v>524</v>
      </c>
      <c r="G389" s="51">
        <v>2018</v>
      </c>
      <c r="H389" s="50">
        <v>25829</v>
      </c>
    </row>
    <row r="390" spans="1:8" hidden="1" x14ac:dyDescent="0.2">
      <c r="A390" s="46">
        <v>2310</v>
      </c>
      <c r="B390" s="47">
        <v>46100</v>
      </c>
      <c r="C390" s="52" t="s">
        <v>429</v>
      </c>
      <c r="D390" s="49" t="s">
        <v>189</v>
      </c>
      <c r="E390" s="49" t="s">
        <v>496</v>
      </c>
      <c r="F390" s="48" t="s">
        <v>524</v>
      </c>
      <c r="G390" s="51" t="s">
        <v>565</v>
      </c>
      <c r="H390" s="50">
        <v>25829</v>
      </c>
    </row>
    <row r="391" spans="1:8" hidden="1" x14ac:dyDescent="0.2">
      <c r="A391" s="46">
        <v>2310</v>
      </c>
      <c r="B391" s="47">
        <v>48000</v>
      </c>
      <c r="C391" s="48" t="s">
        <v>429</v>
      </c>
      <c r="D391" s="49" t="s">
        <v>204</v>
      </c>
      <c r="E391" s="49" t="s">
        <v>496</v>
      </c>
      <c r="F391" s="48" t="s">
        <v>524</v>
      </c>
      <c r="G391" s="51">
        <v>2016</v>
      </c>
      <c r="H391" s="50">
        <v>4700</v>
      </c>
    </row>
    <row r="392" spans="1:8" hidden="1" x14ac:dyDescent="0.2">
      <c r="A392" s="46">
        <v>2310</v>
      </c>
      <c r="B392" s="47">
        <v>48000</v>
      </c>
      <c r="C392" s="48" t="s">
        <v>429</v>
      </c>
      <c r="D392" s="49" t="s">
        <v>205</v>
      </c>
      <c r="E392" s="49" t="s">
        <v>496</v>
      </c>
      <c r="F392" s="48" t="s">
        <v>524</v>
      </c>
      <c r="G392" s="51">
        <v>2016</v>
      </c>
      <c r="H392" s="50">
        <v>4000</v>
      </c>
    </row>
    <row r="393" spans="1:8" hidden="1" x14ac:dyDescent="0.2">
      <c r="A393" s="46">
        <v>2310</v>
      </c>
      <c r="B393" s="47">
        <v>48000</v>
      </c>
      <c r="C393" s="48" t="s">
        <v>429</v>
      </c>
      <c r="D393" s="49" t="s">
        <v>204</v>
      </c>
      <c r="E393" s="49" t="s">
        <v>496</v>
      </c>
      <c r="F393" s="48" t="s">
        <v>524</v>
      </c>
      <c r="G393" s="51">
        <v>2017</v>
      </c>
      <c r="H393" s="50">
        <v>4700</v>
      </c>
    </row>
    <row r="394" spans="1:8" hidden="1" x14ac:dyDescent="0.2">
      <c r="A394" s="46">
        <v>2310</v>
      </c>
      <c r="B394" s="47">
        <v>48000</v>
      </c>
      <c r="C394" s="48" t="s">
        <v>429</v>
      </c>
      <c r="D394" s="49" t="s">
        <v>205</v>
      </c>
      <c r="E394" s="49" t="s">
        <v>496</v>
      </c>
      <c r="F394" s="48" t="s">
        <v>524</v>
      </c>
      <c r="G394" s="51">
        <v>2017</v>
      </c>
      <c r="H394" s="50">
        <v>14700</v>
      </c>
    </row>
    <row r="395" spans="1:8" hidden="1" x14ac:dyDescent="0.2">
      <c r="A395" s="46">
        <v>2310</v>
      </c>
      <c r="B395" s="47">
        <v>48000</v>
      </c>
      <c r="C395" s="52" t="s">
        <v>429</v>
      </c>
      <c r="D395" s="52" t="s">
        <v>204</v>
      </c>
      <c r="E395" s="49" t="s">
        <v>496</v>
      </c>
      <c r="F395" s="48" t="s">
        <v>524</v>
      </c>
      <c r="G395" s="51" t="s">
        <v>565</v>
      </c>
      <c r="H395" s="50">
        <v>4700</v>
      </c>
    </row>
    <row r="396" spans="1:8" hidden="1" x14ac:dyDescent="0.2">
      <c r="A396" s="46">
        <v>2310</v>
      </c>
      <c r="B396" s="47">
        <v>48000</v>
      </c>
      <c r="C396" s="52" t="s">
        <v>429</v>
      </c>
      <c r="D396" s="52" t="s">
        <v>205</v>
      </c>
      <c r="E396" s="49" t="s">
        <v>496</v>
      </c>
      <c r="F396" s="48" t="s">
        <v>524</v>
      </c>
      <c r="G396" s="51" t="s">
        <v>565</v>
      </c>
      <c r="H396" s="50">
        <v>17200</v>
      </c>
    </row>
    <row r="397" spans="1:8" hidden="1" x14ac:dyDescent="0.2">
      <c r="A397" s="46">
        <v>2310</v>
      </c>
      <c r="B397" s="47">
        <v>48000</v>
      </c>
      <c r="C397" s="52" t="s">
        <v>429</v>
      </c>
      <c r="D397" s="52" t="s">
        <v>205</v>
      </c>
      <c r="E397" s="49" t="s">
        <v>496</v>
      </c>
      <c r="F397" s="48" t="s">
        <v>524</v>
      </c>
      <c r="G397" s="51">
        <v>2018</v>
      </c>
      <c r="H397" s="50">
        <v>17200</v>
      </c>
    </row>
    <row r="398" spans="1:8" hidden="1" x14ac:dyDescent="0.2">
      <c r="A398" s="46">
        <v>2310</v>
      </c>
      <c r="B398" s="47">
        <v>48000</v>
      </c>
      <c r="C398" s="52" t="s">
        <v>429</v>
      </c>
      <c r="D398" s="52" t="s">
        <v>204</v>
      </c>
      <c r="E398" s="49" t="s">
        <v>496</v>
      </c>
      <c r="F398" s="48" t="s">
        <v>524</v>
      </c>
      <c r="G398" s="51">
        <v>2018</v>
      </c>
      <c r="H398" s="50">
        <v>4700</v>
      </c>
    </row>
    <row r="399" spans="1:8" hidden="1" x14ac:dyDescent="0.2">
      <c r="A399" s="46">
        <v>2310</v>
      </c>
      <c r="B399" s="47">
        <v>48010</v>
      </c>
      <c r="C399" s="52" t="s">
        <v>429</v>
      </c>
      <c r="D399" s="49" t="s">
        <v>217</v>
      </c>
      <c r="E399" s="49" t="s">
        <v>496</v>
      </c>
      <c r="F399" s="48" t="s">
        <v>524</v>
      </c>
      <c r="G399" s="51">
        <v>2018</v>
      </c>
      <c r="H399" s="50">
        <v>32500</v>
      </c>
    </row>
    <row r="400" spans="1:8" hidden="1" x14ac:dyDescent="0.2">
      <c r="A400" s="46">
        <v>2310</v>
      </c>
      <c r="B400" s="47">
        <v>48010</v>
      </c>
      <c r="C400" s="48" t="s">
        <v>429</v>
      </c>
      <c r="D400" s="49" t="s">
        <v>217</v>
      </c>
      <c r="E400" s="49" t="s">
        <v>496</v>
      </c>
      <c r="F400" s="48" t="s">
        <v>524</v>
      </c>
      <c r="G400" s="51">
        <v>2016</v>
      </c>
      <c r="H400" s="50">
        <v>93500</v>
      </c>
    </row>
    <row r="401" spans="1:8" hidden="1" x14ac:dyDescent="0.2">
      <c r="A401" s="46">
        <v>2310</v>
      </c>
      <c r="B401" s="47">
        <v>48010</v>
      </c>
      <c r="C401" s="48" t="s">
        <v>429</v>
      </c>
      <c r="D401" s="49" t="s">
        <v>217</v>
      </c>
      <c r="E401" s="49" t="s">
        <v>496</v>
      </c>
      <c r="F401" s="48" t="s">
        <v>524</v>
      </c>
      <c r="G401" s="51">
        <v>2017</v>
      </c>
      <c r="H401" s="50">
        <v>47500</v>
      </c>
    </row>
    <row r="402" spans="1:8" hidden="1" x14ac:dyDescent="0.2">
      <c r="A402" s="46">
        <v>2310</v>
      </c>
      <c r="B402" s="47">
        <v>48010</v>
      </c>
      <c r="C402" s="52" t="s">
        <v>429</v>
      </c>
      <c r="D402" s="49" t="s">
        <v>217</v>
      </c>
      <c r="E402" s="49" t="s">
        <v>496</v>
      </c>
      <c r="F402" s="48" t="s">
        <v>524</v>
      </c>
      <c r="G402" s="51" t="s">
        <v>565</v>
      </c>
      <c r="H402" s="50">
        <v>32500</v>
      </c>
    </row>
    <row r="403" spans="1:8" hidden="1" x14ac:dyDescent="0.2">
      <c r="A403" s="46">
        <v>2310</v>
      </c>
      <c r="B403" s="47">
        <v>48011</v>
      </c>
      <c r="C403" s="52" t="s">
        <v>429</v>
      </c>
      <c r="D403" s="49" t="s">
        <v>219</v>
      </c>
      <c r="E403" s="49" t="s">
        <v>496</v>
      </c>
      <c r="F403" s="48" t="s">
        <v>524</v>
      </c>
      <c r="G403" s="51">
        <v>2018</v>
      </c>
      <c r="H403" s="50">
        <v>47000</v>
      </c>
    </row>
    <row r="404" spans="1:8" hidden="1" x14ac:dyDescent="0.2">
      <c r="A404" s="46">
        <v>2310</v>
      </c>
      <c r="B404" s="47">
        <v>48011</v>
      </c>
      <c r="C404" s="48" t="s">
        <v>429</v>
      </c>
      <c r="D404" s="49" t="s">
        <v>219</v>
      </c>
      <c r="E404" s="49" t="s">
        <v>496</v>
      </c>
      <c r="F404" s="48" t="s">
        <v>524</v>
      </c>
      <c r="G404" s="51">
        <v>2016</v>
      </c>
      <c r="H404" s="50">
        <v>32000</v>
      </c>
    </row>
    <row r="405" spans="1:8" hidden="1" x14ac:dyDescent="0.2">
      <c r="A405" s="46">
        <v>2310</v>
      </c>
      <c r="B405" s="47">
        <v>48011</v>
      </c>
      <c r="C405" s="48" t="s">
        <v>429</v>
      </c>
      <c r="D405" s="49" t="s">
        <v>219</v>
      </c>
      <c r="E405" s="49" t="s">
        <v>496</v>
      </c>
      <c r="F405" s="48" t="s">
        <v>524</v>
      </c>
      <c r="G405" s="51">
        <v>2017</v>
      </c>
      <c r="H405" s="50">
        <v>32000</v>
      </c>
    </row>
    <row r="406" spans="1:8" hidden="1" x14ac:dyDescent="0.2">
      <c r="A406" s="46">
        <v>2310</v>
      </c>
      <c r="B406" s="47">
        <v>48011</v>
      </c>
      <c r="C406" s="52" t="s">
        <v>429</v>
      </c>
      <c r="D406" s="49" t="s">
        <v>219</v>
      </c>
      <c r="E406" s="49" t="s">
        <v>496</v>
      </c>
      <c r="F406" s="48" t="s">
        <v>524</v>
      </c>
      <c r="G406" s="51" t="s">
        <v>565</v>
      </c>
      <c r="H406" s="50">
        <v>67500</v>
      </c>
    </row>
    <row r="407" spans="1:8" hidden="1" x14ac:dyDescent="0.2">
      <c r="A407" s="46">
        <v>2310</v>
      </c>
      <c r="B407" s="47">
        <v>49000</v>
      </c>
      <c r="C407" s="48" t="s">
        <v>429</v>
      </c>
      <c r="D407" s="49" t="s">
        <v>226</v>
      </c>
      <c r="E407" s="49" t="s">
        <v>496</v>
      </c>
      <c r="F407" s="48" t="s">
        <v>524</v>
      </c>
      <c r="G407" s="51">
        <v>2016</v>
      </c>
      <c r="H407" s="50">
        <v>3000</v>
      </c>
    </row>
    <row r="408" spans="1:8" hidden="1" x14ac:dyDescent="0.2">
      <c r="A408" s="46">
        <v>2310</v>
      </c>
      <c r="B408" s="47">
        <v>49000</v>
      </c>
      <c r="C408" s="48" t="s">
        <v>429</v>
      </c>
      <c r="D408" s="49" t="s">
        <v>226</v>
      </c>
      <c r="E408" s="49" t="s">
        <v>496</v>
      </c>
      <c r="F408" s="48" t="s">
        <v>524</v>
      </c>
      <c r="G408" s="51">
        <v>2017</v>
      </c>
      <c r="H408" s="50">
        <v>3000</v>
      </c>
    </row>
    <row r="409" spans="1:8" hidden="1" x14ac:dyDescent="0.2">
      <c r="A409" s="46">
        <v>2310</v>
      </c>
      <c r="B409" s="47">
        <v>49000</v>
      </c>
      <c r="C409" s="52" t="s">
        <v>429</v>
      </c>
      <c r="D409" s="52" t="s">
        <v>226</v>
      </c>
      <c r="E409" s="49" t="s">
        <v>496</v>
      </c>
      <c r="F409" s="48" t="s">
        <v>524</v>
      </c>
      <c r="G409" s="51" t="s">
        <v>565</v>
      </c>
      <c r="H409" s="50">
        <v>6000</v>
      </c>
    </row>
    <row r="410" spans="1:8" hidden="1" x14ac:dyDescent="0.2">
      <c r="A410" s="46">
        <v>2310</v>
      </c>
      <c r="B410" s="47">
        <v>49000</v>
      </c>
      <c r="C410" s="52" t="s">
        <v>429</v>
      </c>
      <c r="D410" s="52" t="s">
        <v>226</v>
      </c>
      <c r="E410" s="49" t="s">
        <v>496</v>
      </c>
      <c r="F410" s="48" t="s">
        <v>524</v>
      </c>
      <c r="G410" s="51">
        <v>2018</v>
      </c>
      <c r="H410" s="50">
        <v>3000</v>
      </c>
    </row>
    <row r="411" spans="1:8" hidden="1" x14ac:dyDescent="0.2">
      <c r="A411" s="46">
        <v>2311</v>
      </c>
      <c r="B411" s="47">
        <v>22606</v>
      </c>
      <c r="C411" s="48" t="s">
        <v>434</v>
      </c>
      <c r="D411" s="49" t="s">
        <v>129</v>
      </c>
      <c r="E411" s="49" t="s">
        <v>496</v>
      </c>
      <c r="F411" s="48" t="s">
        <v>524</v>
      </c>
      <c r="G411" s="51">
        <v>2017</v>
      </c>
      <c r="H411" s="50">
        <v>7000</v>
      </c>
    </row>
    <row r="412" spans="1:8" hidden="1" x14ac:dyDescent="0.2">
      <c r="A412" s="46">
        <v>2311</v>
      </c>
      <c r="B412" s="47">
        <v>22606</v>
      </c>
      <c r="C412" s="48" t="s">
        <v>434</v>
      </c>
      <c r="D412" s="49" t="s">
        <v>129</v>
      </c>
      <c r="E412" s="49" t="s">
        <v>496</v>
      </c>
      <c r="F412" s="48" t="s">
        <v>524</v>
      </c>
      <c r="G412" s="51">
        <v>2016</v>
      </c>
      <c r="H412" s="50">
        <v>7000</v>
      </c>
    </row>
    <row r="413" spans="1:8" hidden="1" x14ac:dyDescent="0.2">
      <c r="A413" s="46">
        <v>9120</v>
      </c>
      <c r="B413" s="47">
        <v>22601</v>
      </c>
      <c r="C413" s="52" t="s">
        <v>434</v>
      </c>
      <c r="D413" s="49" t="s">
        <v>119</v>
      </c>
      <c r="E413" s="49" t="s">
        <v>504</v>
      </c>
      <c r="F413" s="49" t="s">
        <v>547</v>
      </c>
      <c r="G413" s="51" t="s">
        <v>565</v>
      </c>
      <c r="H413" s="50">
        <v>10000</v>
      </c>
    </row>
    <row r="414" spans="1:8" x14ac:dyDescent="0.2">
      <c r="A414" s="46">
        <v>1532</v>
      </c>
      <c r="B414" s="47">
        <v>22400</v>
      </c>
      <c r="C414" s="52" t="s">
        <v>434</v>
      </c>
      <c r="D414" s="52" t="s">
        <v>116</v>
      </c>
      <c r="E414" s="49" t="s">
        <v>492</v>
      </c>
      <c r="F414" s="49" t="s">
        <v>513</v>
      </c>
      <c r="G414" s="51">
        <v>2018</v>
      </c>
      <c r="H414" s="50">
        <v>3505</v>
      </c>
    </row>
    <row r="415" spans="1:8" hidden="1" x14ac:dyDescent="0.2">
      <c r="A415" s="46">
        <v>2311</v>
      </c>
      <c r="B415" s="47">
        <v>22699</v>
      </c>
      <c r="C415" s="48" t="s">
        <v>434</v>
      </c>
      <c r="D415" s="49" t="s">
        <v>146</v>
      </c>
      <c r="E415" s="49" t="s">
        <v>496</v>
      </c>
      <c r="F415" s="48" t="s">
        <v>524</v>
      </c>
      <c r="G415" s="51">
        <v>2017</v>
      </c>
      <c r="H415" s="50">
        <v>10400</v>
      </c>
    </row>
    <row r="416" spans="1:8" hidden="1" x14ac:dyDescent="0.2">
      <c r="A416" s="46">
        <v>2311</v>
      </c>
      <c r="B416" s="47">
        <v>22699</v>
      </c>
      <c r="C416" s="48" t="s">
        <v>434</v>
      </c>
      <c r="D416" s="49" t="s">
        <v>146</v>
      </c>
      <c r="E416" s="49" t="s">
        <v>496</v>
      </c>
      <c r="F416" s="48" t="s">
        <v>524</v>
      </c>
      <c r="G416" s="51">
        <v>2016</v>
      </c>
      <c r="H416" s="50">
        <v>8600</v>
      </c>
    </row>
    <row r="417" spans="1:8" hidden="1" x14ac:dyDescent="0.2">
      <c r="A417" s="46">
        <v>3110</v>
      </c>
      <c r="B417" s="47">
        <v>22602</v>
      </c>
      <c r="C417" s="52" t="s">
        <v>434</v>
      </c>
      <c r="D417" s="49" t="s">
        <v>120</v>
      </c>
      <c r="E417" s="49" t="s">
        <v>498</v>
      </c>
      <c r="F417" s="49" t="s">
        <v>526</v>
      </c>
      <c r="G417" s="51" t="s">
        <v>565</v>
      </c>
      <c r="H417" s="50">
        <v>3000</v>
      </c>
    </row>
    <row r="418" spans="1:8" x14ac:dyDescent="0.2">
      <c r="A418" s="46">
        <v>9200</v>
      </c>
      <c r="B418" s="47">
        <v>22400</v>
      </c>
      <c r="C418" s="52" t="s">
        <v>434</v>
      </c>
      <c r="D418" s="52" t="s">
        <v>117</v>
      </c>
      <c r="E418" s="49" t="s">
        <v>505</v>
      </c>
      <c r="F418" s="48" t="s">
        <v>548</v>
      </c>
      <c r="G418" s="51">
        <v>2018</v>
      </c>
      <c r="H418" s="94">
        <v>25700</v>
      </c>
    </row>
    <row r="419" spans="1:8" x14ac:dyDescent="0.2">
      <c r="A419" s="46">
        <v>9120</v>
      </c>
      <c r="B419" s="47">
        <v>22601</v>
      </c>
      <c r="C419" s="52" t="s">
        <v>434</v>
      </c>
      <c r="D419" s="49" t="s">
        <v>119</v>
      </c>
      <c r="E419" s="49" t="s">
        <v>504</v>
      </c>
      <c r="F419" s="49" t="s">
        <v>547</v>
      </c>
      <c r="G419" s="51">
        <v>2018</v>
      </c>
      <c r="H419" s="50">
        <v>10000</v>
      </c>
    </row>
    <row r="420" spans="1:8" hidden="1" x14ac:dyDescent="0.2">
      <c r="A420" s="46">
        <v>2311</v>
      </c>
      <c r="B420" s="47">
        <v>22706</v>
      </c>
      <c r="C420" s="48" t="s">
        <v>434</v>
      </c>
      <c r="D420" s="49" t="s">
        <v>164</v>
      </c>
      <c r="E420" s="49" t="s">
        <v>496</v>
      </c>
      <c r="F420" s="48" t="s">
        <v>524</v>
      </c>
      <c r="G420" s="51">
        <v>2017</v>
      </c>
      <c r="H420" s="50">
        <v>545000</v>
      </c>
    </row>
    <row r="421" spans="1:8" hidden="1" x14ac:dyDescent="0.2">
      <c r="A421" s="46">
        <v>2311</v>
      </c>
      <c r="B421" s="47">
        <v>22706</v>
      </c>
      <c r="C421" s="48" t="s">
        <v>434</v>
      </c>
      <c r="D421" s="49" t="s">
        <v>164</v>
      </c>
      <c r="E421" s="49" t="s">
        <v>496</v>
      </c>
      <c r="F421" s="48" t="s">
        <v>524</v>
      </c>
      <c r="G421" s="51">
        <v>2016</v>
      </c>
      <c r="H421" s="50">
        <v>491600</v>
      </c>
    </row>
    <row r="422" spans="1:8" hidden="1" x14ac:dyDescent="0.2">
      <c r="A422" s="46">
        <v>3200</v>
      </c>
      <c r="B422" s="47">
        <v>22602</v>
      </c>
      <c r="C422" s="52" t="s">
        <v>434</v>
      </c>
      <c r="D422" s="52" t="s">
        <v>121</v>
      </c>
      <c r="E422" s="49" t="s">
        <v>499</v>
      </c>
      <c r="F422" s="48" t="s">
        <v>528</v>
      </c>
      <c r="G422" s="51" t="s">
        <v>565</v>
      </c>
      <c r="H422" s="50">
        <v>2000</v>
      </c>
    </row>
    <row r="423" spans="1:8" hidden="1" x14ac:dyDescent="0.2">
      <c r="A423" s="46">
        <v>2410</v>
      </c>
      <c r="B423" s="47">
        <v>14300</v>
      </c>
      <c r="C423" s="48" t="s">
        <v>427</v>
      </c>
      <c r="D423" s="48" t="s">
        <v>30</v>
      </c>
      <c r="E423" s="49" t="s">
        <v>497</v>
      </c>
      <c r="F423" s="48" t="s">
        <v>525</v>
      </c>
      <c r="G423" s="51">
        <v>2016</v>
      </c>
      <c r="H423" s="50">
        <v>100</v>
      </c>
    </row>
    <row r="424" spans="1:8" hidden="1" x14ac:dyDescent="0.2">
      <c r="A424" s="46">
        <v>2410</v>
      </c>
      <c r="B424" s="47">
        <v>14300</v>
      </c>
      <c r="C424" s="48" t="s">
        <v>427</v>
      </c>
      <c r="D424" s="48" t="s">
        <v>30</v>
      </c>
      <c r="E424" s="49" t="s">
        <v>497</v>
      </c>
      <c r="F424" s="48" t="s">
        <v>525</v>
      </c>
      <c r="G424" s="51">
        <v>2017</v>
      </c>
      <c r="H424" s="50">
        <v>100</v>
      </c>
    </row>
    <row r="425" spans="1:8" hidden="1" x14ac:dyDescent="0.2">
      <c r="A425" s="46">
        <v>2410</v>
      </c>
      <c r="B425" s="47">
        <v>14300</v>
      </c>
      <c r="C425" s="48" t="s">
        <v>427</v>
      </c>
      <c r="D425" s="49" t="s">
        <v>30</v>
      </c>
      <c r="E425" s="49" t="s">
        <v>497</v>
      </c>
      <c r="F425" s="48" t="s">
        <v>525</v>
      </c>
      <c r="G425" s="51" t="s">
        <v>565</v>
      </c>
      <c r="H425" s="50">
        <v>100</v>
      </c>
    </row>
    <row r="426" spans="1:8" hidden="1" x14ac:dyDescent="0.2">
      <c r="A426" s="46">
        <v>2410</v>
      </c>
      <c r="B426" s="47">
        <v>14300</v>
      </c>
      <c r="C426" s="48" t="s">
        <v>427</v>
      </c>
      <c r="D426" s="49" t="s">
        <v>30</v>
      </c>
      <c r="E426" s="49" t="s">
        <v>497</v>
      </c>
      <c r="F426" s="48" t="s">
        <v>525</v>
      </c>
      <c r="G426" s="51">
        <v>2018</v>
      </c>
      <c r="H426" s="50">
        <v>100</v>
      </c>
    </row>
    <row r="427" spans="1:8" hidden="1" x14ac:dyDescent="0.2">
      <c r="A427" s="46">
        <v>2410</v>
      </c>
      <c r="B427" s="47">
        <v>14301</v>
      </c>
      <c r="C427" s="48" t="s">
        <v>427</v>
      </c>
      <c r="D427" s="48" t="s">
        <v>31</v>
      </c>
      <c r="E427" s="49" t="s">
        <v>497</v>
      </c>
      <c r="F427" s="48" t="s">
        <v>525</v>
      </c>
      <c r="G427" s="51">
        <v>2016</v>
      </c>
      <c r="H427" s="50">
        <v>100</v>
      </c>
    </row>
    <row r="428" spans="1:8" hidden="1" x14ac:dyDescent="0.2">
      <c r="A428" s="46">
        <v>2410</v>
      </c>
      <c r="B428" s="47">
        <v>14301</v>
      </c>
      <c r="C428" s="48" t="s">
        <v>427</v>
      </c>
      <c r="D428" s="48" t="s">
        <v>31</v>
      </c>
      <c r="E428" s="49" t="s">
        <v>497</v>
      </c>
      <c r="F428" s="48" t="s">
        <v>525</v>
      </c>
      <c r="G428" s="51">
        <v>2017</v>
      </c>
      <c r="H428" s="50">
        <v>100</v>
      </c>
    </row>
    <row r="429" spans="1:8" hidden="1" x14ac:dyDescent="0.2">
      <c r="A429" s="46">
        <v>2410</v>
      </c>
      <c r="B429" s="47">
        <v>14301</v>
      </c>
      <c r="C429" s="48" t="s">
        <v>427</v>
      </c>
      <c r="D429" s="49" t="s">
        <v>31</v>
      </c>
      <c r="E429" s="49" t="s">
        <v>497</v>
      </c>
      <c r="F429" s="48" t="s">
        <v>525</v>
      </c>
      <c r="G429" s="51" t="s">
        <v>565</v>
      </c>
      <c r="H429" s="50">
        <v>100</v>
      </c>
    </row>
    <row r="430" spans="1:8" hidden="1" x14ac:dyDescent="0.2">
      <c r="A430" s="46">
        <v>2410</v>
      </c>
      <c r="B430" s="47">
        <v>14301</v>
      </c>
      <c r="C430" s="48" t="s">
        <v>427</v>
      </c>
      <c r="D430" s="49" t="s">
        <v>31</v>
      </c>
      <c r="E430" s="49" t="s">
        <v>497</v>
      </c>
      <c r="F430" s="48" t="s">
        <v>525</v>
      </c>
      <c r="G430" s="51">
        <v>2018</v>
      </c>
      <c r="H430" s="50">
        <v>100</v>
      </c>
    </row>
    <row r="431" spans="1:8" hidden="1" x14ac:dyDescent="0.2">
      <c r="A431" s="46">
        <v>2410</v>
      </c>
      <c r="B431" s="47">
        <v>14302</v>
      </c>
      <c r="C431" s="48" t="s">
        <v>427</v>
      </c>
      <c r="D431" s="48" t="s">
        <v>33</v>
      </c>
      <c r="E431" s="49" t="s">
        <v>497</v>
      </c>
      <c r="F431" s="48" t="s">
        <v>525</v>
      </c>
      <c r="G431" s="51">
        <v>2016</v>
      </c>
      <c r="H431" s="50">
        <v>100</v>
      </c>
    </row>
    <row r="432" spans="1:8" hidden="1" x14ac:dyDescent="0.2">
      <c r="A432" s="46">
        <v>2410</v>
      </c>
      <c r="B432" s="47">
        <v>14302</v>
      </c>
      <c r="C432" s="48" t="s">
        <v>427</v>
      </c>
      <c r="D432" s="48" t="s">
        <v>33</v>
      </c>
      <c r="E432" s="49" t="s">
        <v>497</v>
      </c>
      <c r="F432" s="48" t="s">
        <v>525</v>
      </c>
      <c r="G432" s="51">
        <v>2017</v>
      </c>
      <c r="H432" s="50">
        <v>100</v>
      </c>
    </row>
    <row r="433" spans="1:8" hidden="1" x14ac:dyDescent="0.2">
      <c r="A433" s="46">
        <v>2410</v>
      </c>
      <c r="B433" s="47">
        <v>14302</v>
      </c>
      <c r="C433" s="48" t="s">
        <v>427</v>
      </c>
      <c r="D433" s="49" t="s">
        <v>33</v>
      </c>
      <c r="E433" s="49" t="s">
        <v>497</v>
      </c>
      <c r="F433" s="48" t="s">
        <v>525</v>
      </c>
      <c r="G433" s="51" t="s">
        <v>565</v>
      </c>
      <c r="H433" s="50">
        <v>100</v>
      </c>
    </row>
    <row r="434" spans="1:8" hidden="1" x14ac:dyDescent="0.2">
      <c r="A434" s="46">
        <v>2410</v>
      </c>
      <c r="B434" s="47">
        <v>14302</v>
      </c>
      <c r="C434" s="48" t="s">
        <v>427</v>
      </c>
      <c r="D434" s="49" t="s">
        <v>33</v>
      </c>
      <c r="E434" s="49" t="s">
        <v>497</v>
      </c>
      <c r="F434" s="48" t="s">
        <v>525</v>
      </c>
      <c r="G434" s="51">
        <v>2018</v>
      </c>
      <c r="H434" s="50">
        <v>100</v>
      </c>
    </row>
    <row r="435" spans="1:8" hidden="1" x14ac:dyDescent="0.2">
      <c r="A435" s="46">
        <v>2410</v>
      </c>
      <c r="B435" s="47">
        <v>16000</v>
      </c>
      <c r="C435" s="48" t="s">
        <v>427</v>
      </c>
      <c r="D435" s="48" t="s">
        <v>42</v>
      </c>
      <c r="E435" s="49" t="s">
        <v>497</v>
      </c>
      <c r="F435" s="48" t="s">
        <v>525</v>
      </c>
      <c r="G435" s="51">
        <v>2016</v>
      </c>
      <c r="H435" s="50">
        <v>100</v>
      </c>
    </row>
    <row r="436" spans="1:8" hidden="1" x14ac:dyDescent="0.2">
      <c r="A436" s="46">
        <v>2410</v>
      </c>
      <c r="B436" s="47">
        <v>16000</v>
      </c>
      <c r="C436" s="48" t="s">
        <v>427</v>
      </c>
      <c r="D436" s="48" t="s">
        <v>42</v>
      </c>
      <c r="E436" s="49" t="s">
        <v>497</v>
      </c>
      <c r="F436" s="48" t="s">
        <v>525</v>
      </c>
      <c r="G436" s="51">
        <v>2017</v>
      </c>
      <c r="H436" s="50">
        <v>100</v>
      </c>
    </row>
    <row r="437" spans="1:8" hidden="1" x14ac:dyDescent="0.2">
      <c r="A437" s="46">
        <v>2410</v>
      </c>
      <c r="B437" s="47">
        <v>16000</v>
      </c>
      <c r="C437" s="48" t="s">
        <v>427</v>
      </c>
      <c r="D437" s="49" t="s">
        <v>42</v>
      </c>
      <c r="E437" s="49" t="s">
        <v>497</v>
      </c>
      <c r="F437" s="48" t="s">
        <v>525</v>
      </c>
      <c r="G437" s="51" t="s">
        <v>565</v>
      </c>
      <c r="H437" s="50">
        <v>100</v>
      </c>
    </row>
    <row r="438" spans="1:8" hidden="1" x14ac:dyDescent="0.2">
      <c r="A438" s="46">
        <v>2410</v>
      </c>
      <c r="B438" s="47">
        <v>16000</v>
      </c>
      <c r="C438" s="48" t="s">
        <v>427</v>
      </c>
      <c r="D438" s="49" t="s">
        <v>42</v>
      </c>
      <c r="E438" s="49" t="s">
        <v>497</v>
      </c>
      <c r="F438" s="48" t="s">
        <v>525</v>
      </c>
      <c r="G438" s="51">
        <v>2018</v>
      </c>
      <c r="H438" s="50">
        <v>100</v>
      </c>
    </row>
    <row r="439" spans="1:8" hidden="1" x14ac:dyDescent="0.2">
      <c r="A439" s="46">
        <v>2410</v>
      </c>
      <c r="B439" s="47">
        <v>22700</v>
      </c>
      <c r="C439" s="48" t="s">
        <v>434</v>
      </c>
      <c r="D439" s="49" t="s">
        <v>155</v>
      </c>
      <c r="E439" s="49" t="s">
        <v>497</v>
      </c>
      <c r="F439" s="48" t="s">
        <v>525</v>
      </c>
      <c r="G439" s="51">
        <v>2017</v>
      </c>
      <c r="H439" s="50">
        <v>0</v>
      </c>
    </row>
    <row r="440" spans="1:8" hidden="1" x14ac:dyDescent="0.2">
      <c r="A440" s="46">
        <v>2410</v>
      </c>
      <c r="B440" s="47">
        <v>22700</v>
      </c>
      <c r="C440" s="48" t="s">
        <v>434</v>
      </c>
      <c r="D440" s="49" t="s">
        <v>155</v>
      </c>
      <c r="E440" s="49" t="s">
        <v>497</v>
      </c>
      <c r="F440" s="48" t="s">
        <v>525</v>
      </c>
      <c r="G440" s="51">
        <v>2016</v>
      </c>
      <c r="H440" s="50">
        <v>18000</v>
      </c>
    </row>
    <row r="441" spans="1:8" hidden="1" x14ac:dyDescent="0.2">
      <c r="A441" s="46">
        <v>2410</v>
      </c>
      <c r="B441" s="47">
        <v>22706</v>
      </c>
      <c r="C441" s="48" t="s">
        <v>434</v>
      </c>
      <c r="D441" s="49" t="s">
        <v>165</v>
      </c>
      <c r="E441" s="49" t="s">
        <v>497</v>
      </c>
      <c r="F441" s="48" t="s">
        <v>525</v>
      </c>
      <c r="G441" s="51">
        <v>2017</v>
      </c>
      <c r="H441" s="50">
        <v>0</v>
      </c>
    </row>
    <row r="442" spans="1:8" hidden="1" x14ac:dyDescent="0.2">
      <c r="A442" s="46">
        <v>2410</v>
      </c>
      <c r="B442" s="47">
        <v>22706</v>
      </c>
      <c r="C442" s="48" t="s">
        <v>434</v>
      </c>
      <c r="D442" s="49" t="s">
        <v>165</v>
      </c>
      <c r="E442" s="49" t="s">
        <v>497</v>
      </c>
      <c r="F442" s="48" t="s">
        <v>525</v>
      </c>
      <c r="G442" s="51">
        <v>2016</v>
      </c>
      <c r="H442" s="50">
        <v>22000</v>
      </c>
    </row>
    <row r="443" spans="1:8" hidden="1" x14ac:dyDescent="0.2">
      <c r="A443" s="46">
        <v>2410</v>
      </c>
      <c r="B443" s="47">
        <v>47900</v>
      </c>
      <c r="C443" s="48" t="s">
        <v>429</v>
      </c>
      <c r="D443" s="49" t="s">
        <v>201</v>
      </c>
      <c r="E443" s="49" t="s">
        <v>497</v>
      </c>
      <c r="F443" s="48" t="s">
        <v>525</v>
      </c>
      <c r="G443" s="51">
        <v>2016</v>
      </c>
      <c r="H443" s="50">
        <v>0</v>
      </c>
    </row>
    <row r="444" spans="1:8" hidden="1" x14ac:dyDescent="0.2">
      <c r="A444" s="46">
        <v>2410</v>
      </c>
      <c r="B444" s="47">
        <v>47900</v>
      </c>
      <c r="C444" s="48" t="s">
        <v>429</v>
      </c>
      <c r="D444" s="49" t="s">
        <v>201</v>
      </c>
      <c r="E444" s="49" t="s">
        <v>497</v>
      </c>
      <c r="F444" s="48" t="s">
        <v>525</v>
      </c>
      <c r="G444" s="51">
        <v>2017</v>
      </c>
      <c r="H444" s="50">
        <v>20000</v>
      </c>
    </row>
    <row r="445" spans="1:8" hidden="1" x14ac:dyDescent="0.2">
      <c r="A445" s="46">
        <v>2410</v>
      </c>
      <c r="B445" s="47">
        <v>47900</v>
      </c>
      <c r="C445" s="52" t="s">
        <v>429</v>
      </c>
      <c r="D445" s="52" t="s">
        <v>465</v>
      </c>
      <c r="E445" s="49" t="s">
        <v>497</v>
      </c>
      <c r="F445" s="48" t="s">
        <v>525</v>
      </c>
      <c r="G445" s="51">
        <v>2018</v>
      </c>
      <c r="H445" s="50">
        <v>20000</v>
      </c>
    </row>
    <row r="446" spans="1:8" hidden="1" x14ac:dyDescent="0.2">
      <c r="A446" s="53">
        <v>2410</v>
      </c>
      <c r="B446" s="53">
        <v>47900</v>
      </c>
      <c r="C446" s="54" t="s">
        <v>429</v>
      </c>
      <c r="D446" s="54" t="s">
        <v>465</v>
      </c>
      <c r="E446" s="49" t="s">
        <v>497</v>
      </c>
      <c r="F446" s="48" t="s">
        <v>525</v>
      </c>
      <c r="G446" s="51" t="s">
        <v>565</v>
      </c>
      <c r="H446" s="50">
        <v>20000</v>
      </c>
    </row>
    <row r="447" spans="1:8" hidden="1" x14ac:dyDescent="0.2">
      <c r="A447" s="53">
        <v>2411</v>
      </c>
      <c r="B447" s="53">
        <v>22706</v>
      </c>
      <c r="C447" s="55" t="s">
        <v>434</v>
      </c>
      <c r="D447" s="56" t="s">
        <v>166</v>
      </c>
      <c r="E447" s="49" t="s">
        <v>497</v>
      </c>
      <c r="F447" s="48" t="s">
        <v>525</v>
      </c>
      <c r="G447" s="51">
        <v>2017</v>
      </c>
      <c r="H447" s="50">
        <v>10000</v>
      </c>
    </row>
    <row r="448" spans="1:8" hidden="1" x14ac:dyDescent="0.2">
      <c r="A448" s="53">
        <v>2411</v>
      </c>
      <c r="B448" s="53">
        <v>22706</v>
      </c>
      <c r="C448" s="55" t="s">
        <v>434</v>
      </c>
      <c r="D448" s="56" t="s">
        <v>166</v>
      </c>
      <c r="E448" s="49" t="s">
        <v>497</v>
      </c>
      <c r="F448" s="48" t="s">
        <v>525</v>
      </c>
      <c r="G448" s="51">
        <v>2016</v>
      </c>
      <c r="H448" s="50">
        <v>0</v>
      </c>
    </row>
    <row r="449" spans="1:8" hidden="1" x14ac:dyDescent="0.2">
      <c r="A449" s="53">
        <v>4910</v>
      </c>
      <c r="B449" s="53">
        <v>22602</v>
      </c>
      <c r="C449" s="54" t="s">
        <v>434</v>
      </c>
      <c r="D449" s="54" t="s">
        <v>122</v>
      </c>
      <c r="E449" s="49" t="s">
        <v>503</v>
      </c>
      <c r="F449" s="49" t="s">
        <v>546</v>
      </c>
      <c r="G449" s="51" t="s">
        <v>565</v>
      </c>
      <c r="H449" s="50">
        <v>5000</v>
      </c>
    </row>
    <row r="450" spans="1:8" x14ac:dyDescent="0.2">
      <c r="A450" s="53">
        <v>3110</v>
      </c>
      <c r="B450" s="53">
        <v>22602</v>
      </c>
      <c r="C450" s="54" t="s">
        <v>434</v>
      </c>
      <c r="D450" s="56" t="s">
        <v>120</v>
      </c>
      <c r="E450" s="49" t="s">
        <v>498</v>
      </c>
      <c r="F450" s="49" t="s">
        <v>526</v>
      </c>
      <c r="G450" s="51">
        <v>2018</v>
      </c>
      <c r="H450" s="50">
        <v>3000</v>
      </c>
    </row>
    <row r="451" spans="1:8" hidden="1" x14ac:dyDescent="0.2">
      <c r="A451" s="53">
        <v>3110</v>
      </c>
      <c r="B451" s="53">
        <v>22602</v>
      </c>
      <c r="C451" s="55" t="s">
        <v>434</v>
      </c>
      <c r="D451" s="56" t="s">
        <v>120</v>
      </c>
      <c r="E451" s="49" t="s">
        <v>498</v>
      </c>
      <c r="F451" s="49" t="s">
        <v>526</v>
      </c>
      <c r="G451" s="51">
        <v>2017</v>
      </c>
      <c r="H451" s="50">
        <v>4000</v>
      </c>
    </row>
    <row r="452" spans="1:8" hidden="1" x14ac:dyDescent="0.2">
      <c r="A452" s="53">
        <v>3110</v>
      </c>
      <c r="B452" s="53">
        <v>22602</v>
      </c>
      <c r="C452" s="55" t="s">
        <v>434</v>
      </c>
      <c r="D452" s="56" t="s">
        <v>120</v>
      </c>
      <c r="E452" s="49" t="s">
        <v>498</v>
      </c>
      <c r="F452" s="49" t="s">
        <v>526</v>
      </c>
      <c r="G452" s="51">
        <v>2016</v>
      </c>
      <c r="H452" s="50">
        <v>5000</v>
      </c>
    </row>
    <row r="453" spans="1:8" hidden="1" x14ac:dyDescent="0.2">
      <c r="A453" s="53">
        <v>9240</v>
      </c>
      <c r="B453" s="53">
        <v>22602</v>
      </c>
      <c r="C453" s="54" t="s">
        <v>434</v>
      </c>
      <c r="D453" s="56" t="s">
        <v>123</v>
      </c>
      <c r="E453" s="49" t="s">
        <v>505</v>
      </c>
      <c r="F453" s="49" t="s">
        <v>549</v>
      </c>
      <c r="G453" s="51" t="s">
        <v>565</v>
      </c>
      <c r="H453" s="50">
        <v>34300</v>
      </c>
    </row>
    <row r="454" spans="1:8" x14ac:dyDescent="0.2">
      <c r="A454" s="53">
        <v>3200</v>
      </c>
      <c r="B454" s="53">
        <v>22602</v>
      </c>
      <c r="C454" s="54" t="s">
        <v>434</v>
      </c>
      <c r="D454" s="54" t="s">
        <v>121</v>
      </c>
      <c r="E454" s="49" t="s">
        <v>499</v>
      </c>
      <c r="F454" s="48" t="s">
        <v>528</v>
      </c>
      <c r="G454" s="51">
        <v>2018</v>
      </c>
      <c r="H454" s="50">
        <v>2000</v>
      </c>
    </row>
    <row r="455" spans="1:8" hidden="1" x14ac:dyDescent="0.2">
      <c r="A455" s="53">
        <v>3110</v>
      </c>
      <c r="B455" s="53">
        <v>48000</v>
      </c>
      <c r="C455" s="55" t="s">
        <v>429</v>
      </c>
      <c r="D455" s="56" t="s">
        <v>206</v>
      </c>
      <c r="E455" s="49" t="s">
        <v>498</v>
      </c>
      <c r="F455" s="49" t="s">
        <v>526</v>
      </c>
      <c r="G455" s="51">
        <v>2016</v>
      </c>
      <c r="H455" s="50">
        <v>2500</v>
      </c>
    </row>
    <row r="456" spans="1:8" hidden="1" x14ac:dyDescent="0.2">
      <c r="A456" s="53">
        <v>3110</v>
      </c>
      <c r="B456" s="53">
        <v>48000</v>
      </c>
      <c r="C456" s="55" t="s">
        <v>429</v>
      </c>
      <c r="D456" s="56" t="s">
        <v>206</v>
      </c>
      <c r="E456" s="49" t="s">
        <v>498</v>
      </c>
      <c r="F456" s="49" t="s">
        <v>526</v>
      </c>
      <c r="G456" s="51">
        <v>2017</v>
      </c>
      <c r="H456" s="50">
        <v>2500</v>
      </c>
    </row>
    <row r="457" spans="1:8" hidden="1" x14ac:dyDescent="0.2">
      <c r="A457" s="53">
        <v>3110</v>
      </c>
      <c r="B457" s="53">
        <v>48000</v>
      </c>
      <c r="C457" s="54" t="s">
        <v>429</v>
      </c>
      <c r="D457" s="56" t="s">
        <v>206</v>
      </c>
      <c r="E457" s="49" t="s">
        <v>498</v>
      </c>
      <c r="F457" s="49" t="s">
        <v>526</v>
      </c>
      <c r="G457" s="51" t="s">
        <v>565</v>
      </c>
      <c r="H457" s="50">
        <v>2500</v>
      </c>
    </row>
    <row r="458" spans="1:8" hidden="1" x14ac:dyDescent="0.2">
      <c r="A458" s="53">
        <v>3110</v>
      </c>
      <c r="B458" s="53">
        <v>48000</v>
      </c>
      <c r="C458" s="54" t="s">
        <v>429</v>
      </c>
      <c r="D458" s="56" t="s">
        <v>206</v>
      </c>
      <c r="E458" s="49" t="s">
        <v>498</v>
      </c>
      <c r="F458" s="49" t="s">
        <v>526</v>
      </c>
      <c r="G458" s="51">
        <v>2018</v>
      </c>
      <c r="H458" s="50">
        <v>2500</v>
      </c>
    </row>
    <row r="459" spans="1:8" hidden="1" x14ac:dyDescent="0.2">
      <c r="A459" s="53">
        <v>3112</v>
      </c>
      <c r="B459" s="53">
        <v>22700</v>
      </c>
      <c r="C459" s="55" t="s">
        <v>434</v>
      </c>
      <c r="D459" s="56" t="s">
        <v>156</v>
      </c>
      <c r="E459" s="49" t="s">
        <v>498</v>
      </c>
      <c r="F459" s="49" t="s">
        <v>526</v>
      </c>
      <c r="G459" s="51">
        <v>2017</v>
      </c>
      <c r="H459" s="50">
        <v>500</v>
      </c>
    </row>
    <row r="460" spans="1:8" hidden="1" x14ac:dyDescent="0.2">
      <c r="A460" s="53">
        <v>3112</v>
      </c>
      <c r="B460" s="53">
        <v>22700</v>
      </c>
      <c r="C460" s="55" t="s">
        <v>434</v>
      </c>
      <c r="D460" s="56" t="s">
        <v>156</v>
      </c>
      <c r="E460" s="49" t="s">
        <v>498</v>
      </c>
      <c r="F460" s="49" t="s">
        <v>526</v>
      </c>
      <c r="G460" s="51">
        <v>2016</v>
      </c>
      <c r="H460" s="50">
        <v>500</v>
      </c>
    </row>
    <row r="461" spans="1:8" hidden="1" x14ac:dyDescent="0.2">
      <c r="A461" s="53">
        <v>9200</v>
      </c>
      <c r="B461" s="53">
        <v>22603</v>
      </c>
      <c r="C461" s="54" t="s">
        <v>434</v>
      </c>
      <c r="D461" s="54" t="s">
        <v>124</v>
      </c>
      <c r="E461" s="49" t="s">
        <v>505</v>
      </c>
      <c r="F461" s="48" t="s">
        <v>548</v>
      </c>
      <c r="G461" s="51" t="s">
        <v>565</v>
      </c>
      <c r="H461" s="50">
        <v>17225</v>
      </c>
    </row>
    <row r="462" spans="1:8" x14ac:dyDescent="0.2">
      <c r="A462" s="53">
        <v>4910</v>
      </c>
      <c r="B462" s="53">
        <v>22602</v>
      </c>
      <c r="C462" s="54" t="s">
        <v>434</v>
      </c>
      <c r="D462" s="54" t="s">
        <v>122</v>
      </c>
      <c r="E462" s="49" t="s">
        <v>503</v>
      </c>
      <c r="F462" s="49" t="s">
        <v>546</v>
      </c>
      <c r="G462" s="51">
        <v>2018</v>
      </c>
      <c r="H462" s="50">
        <v>5000</v>
      </c>
    </row>
    <row r="463" spans="1:8" hidden="1" x14ac:dyDescent="0.2">
      <c r="A463" s="53">
        <v>3112</v>
      </c>
      <c r="B463" s="53">
        <v>22706</v>
      </c>
      <c r="C463" s="55" t="s">
        <v>434</v>
      </c>
      <c r="D463" s="56" t="s">
        <v>168</v>
      </c>
      <c r="E463" s="49" t="s">
        <v>498</v>
      </c>
      <c r="F463" s="49" t="s">
        <v>526</v>
      </c>
      <c r="G463" s="51">
        <v>2017</v>
      </c>
      <c r="H463" s="50">
        <v>4000</v>
      </c>
    </row>
    <row r="464" spans="1:8" hidden="1" x14ac:dyDescent="0.2">
      <c r="A464" s="53">
        <v>3112</v>
      </c>
      <c r="B464" s="53">
        <v>22706</v>
      </c>
      <c r="C464" s="55" t="s">
        <v>434</v>
      </c>
      <c r="D464" s="56" t="s">
        <v>168</v>
      </c>
      <c r="E464" s="49" t="s">
        <v>498</v>
      </c>
      <c r="F464" s="49" t="s">
        <v>526</v>
      </c>
      <c r="G464" s="51">
        <v>2016</v>
      </c>
      <c r="H464" s="50">
        <v>4000</v>
      </c>
    </row>
    <row r="465" spans="1:8" hidden="1" x14ac:dyDescent="0.2">
      <c r="A465" s="53">
        <v>9200</v>
      </c>
      <c r="B465" s="53">
        <v>22604</v>
      </c>
      <c r="C465" s="54" t="s">
        <v>434</v>
      </c>
      <c r="D465" s="54" t="s">
        <v>125</v>
      </c>
      <c r="E465" s="49" t="s">
        <v>505</v>
      </c>
      <c r="F465" s="48" t="s">
        <v>548</v>
      </c>
      <c r="G465" s="51" t="s">
        <v>565</v>
      </c>
      <c r="H465" s="50">
        <v>16600</v>
      </c>
    </row>
    <row r="466" spans="1:8" x14ac:dyDescent="0.2">
      <c r="A466" s="53">
        <v>9240</v>
      </c>
      <c r="B466" s="53">
        <v>22602</v>
      </c>
      <c r="C466" s="54" t="s">
        <v>434</v>
      </c>
      <c r="D466" s="56" t="s">
        <v>123</v>
      </c>
      <c r="E466" s="49" t="s">
        <v>505</v>
      </c>
      <c r="F466" s="49" t="s">
        <v>549</v>
      </c>
      <c r="G466" s="51">
        <v>2018</v>
      </c>
      <c r="H466" s="50">
        <v>46300</v>
      </c>
    </row>
    <row r="467" spans="1:8" hidden="1" x14ac:dyDescent="0.2">
      <c r="A467" s="53">
        <v>3113</v>
      </c>
      <c r="B467" s="53">
        <v>22700</v>
      </c>
      <c r="C467" s="55" t="s">
        <v>434</v>
      </c>
      <c r="D467" s="56" t="s">
        <v>157</v>
      </c>
      <c r="E467" s="49" t="s">
        <v>498</v>
      </c>
      <c r="F467" s="49" t="s">
        <v>526</v>
      </c>
      <c r="G467" s="51">
        <v>2017</v>
      </c>
      <c r="H467" s="50">
        <v>10500</v>
      </c>
    </row>
    <row r="468" spans="1:8" hidden="1" x14ac:dyDescent="0.2">
      <c r="A468" s="53">
        <v>3113</v>
      </c>
      <c r="B468" s="53">
        <v>22700</v>
      </c>
      <c r="C468" s="55" t="s">
        <v>434</v>
      </c>
      <c r="D468" s="56" t="s">
        <v>157</v>
      </c>
      <c r="E468" s="49" t="s">
        <v>498</v>
      </c>
      <c r="F468" s="49" t="s">
        <v>526</v>
      </c>
      <c r="G468" s="51">
        <v>2016</v>
      </c>
      <c r="H468" s="50">
        <v>6500</v>
      </c>
    </row>
    <row r="469" spans="1:8" hidden="1" x14ac:dyDescent="0.2">
      <c r="A469" s="53">
        <v>1700</v>
      </c>
      <c r="B469" s="53">
        <v>22606</v>
      </c>
      <c r="C469" s="54" t="s">
        <v>434</v>
      </c>
      <c r="D469" s="54" t="s">
        <v>126</v>
      </c>
      <c r="E469" s="49" t="s">
        <v>494</v>
      </c>
      <c r="F469" s="48" t="s">
        <v>522</v>
      </c>
      <c r="G469" s="51" t="s">
        <v>565</v>
      </c>
      <c r="H469" s="50">
        <v>3000</v>
      </c>
    </row>
    <row r="470" spans="1:8" x14ac:dyDescent="0.2">
      <c r="A470" s="53">
        <v>9200</v>
      </c>
      <c r="B470" s="53">
        <v>22603</v>
      </c>
      <c r="C470" s="54" t="s">
        <v>434</v>
      </c>
      <c r="D470" s="54" t="s">
        <v>124</v>
      </c>
      <c r="E470" s="49" t="s">
        <v>505</v>
      </c>
      <c r="F470" s="48" t="s">
        <v>548</v>
      </c>
      <c r="G470" s="51">
        <v>2018</v>
      </c>
      <c r="H470" s="50">
        <v>17225</v>
      </c>
    </row>
    <row r="471" spans="1:8" hidden="1" x14ac:dyDescent="0.2">
      <c r="A471" s="53">
        <v>3120</v>
      </c>
      <c r="B471" s="53">
        <v>20800</v>
      </c>
      <c r="C471" s="55" t="s">
        <v>434</v>
      </c>
      <c r="D471" s="56" t="s">
        <v>66</v>
      </c>
      <c r="E471" s="49" t="s">
        <v>498</v>
      </c>
      <c r="F471" s="49" t="s">
        <v>527</v>
      </c>
      <c r="G471" s="51">
        <v>2017</v>
      </c>
      <c r="H471" s="50">
        <v>6300</v>
      </c>
    </row>
    <row r="472" spans="1:8" hidden="1" x14ac:dyDescent="0.2">
      <c r="A472" s="53">
        <v>3120</v>
      </c>
      <c r="B472" s="53">
        <v>20800</v>
      </c>
      <c r="C472" s="55" t="s">
        <v>434</v>
      </c>
      <c r="D472" s="56" t="s">
        <v>66</v>
      </c>
      <c r="E472" s="49" t="s">
        <v>498</v>
      </c>
      <c r="F472" s="49" t="s">
        <v>527</v>
      </c>
      <c r="G472" s="51">
        <v>2016</v>
      </c>
      <c r="H472" s="50">
        <v>6300</v>
      </c>
    </row>
    <row r="473" spans="1:8" hidden="1" x14ac:dyDescent="0.2">
      <c r="A473" s="53">
        <v>1701</v>
      </c>
      <c r="B473" s="53">
        <v>22606</v>
      </c>
      <c r="C473" s="54" t="s">
        <v>434</v>
      </c>
      <c r="D473" s="54" t="s">
        <v>127</v>
      </c>
      <c r="E473" s="49" t="s">
        <v>494</v>
      </c>
      <c r="F473" s="48" t="s">
        <v>522</v>
      </c>
      <c r="G473" s="51" t="s">
        <v>565</v>
      </c>
      <c r="H473" s="50">
        <v>22000</v>
      </c>
    </row>
    <row r="474" spans="1:8" x14ac:dyDescent="0.2">
      <c r="A474" s="53">
        <v>9200</v>
      </c>
      <c r="B474" s="53">
        <v>22604</v>
      </c>
      <c r="C474" s="54" t="s">
        <v>434</v>
      </c>
      <c r="D474" s="54" t="s">
        <v>125</v>
      </c>
      <c r="E474" s="49" t="s">
        <v>505</v>
      </c>
      <c r="F474" s="48" t="s">
        <v>548</v>
      </c>
      <c r="G474" s="51">
        <v>2018</v>
      </c>
      <c r="H474" s="50">
        <v>16600</v>
      </c>
    </row>
    <row r="475" spans="1:8" hidden="1" x14ac:dyDescent="0.2">
      <c r="A475" s="53">
        <v>3120</v>
      </c>
      <c r="B475" s="53">
        <v>22706</v>
      </c>
      <c r="C475" s="55" t="s">
        <v>434</v>
      </c>
      <c r="D475" s="56" t="s">
        <v>69</v>
      </c>
      <c r="E475" s="49" t="s">
        <v>498</v>
      </c>
      <c r="F475" s="49" t="s">
        <v>527</v>
      </c>
      <c r="G475" s="51">
        <v>2017</v>
      </c>
      <c r="H475" s="50">
        <v>7785</v>
      </c>
    </row>
    <row r="476" spans="1:8" hidden="1" x14ac:dyDescent="0.2">
      <c r="A476" s="53">
        <v>3120</v>
      </c>
      <c r="B476" s="53">
        <v>22706</v>
      </c>
      <c r="C476" s="55" t="s">
        <v>434</v>
      </c>
      <c r="D476" s="56" t="s">
        <v>69</v>
      </c>
      <c r="E476" s="49" t="s">
        <v>498</v>
      </c>
      <c r="F476" s="49" t="s">
        <v>527</v>
      </c>
      <c r="G476" s="51">
        <v>2016</v>
      </c>
      <c r="H476" s="50">
        <v>0</v>
      </c>
    </row>
    <row r="477" spans="1:8" hidden="1" x14ac:dyDescent="0.2">
      <c r="A477" s="53">
        <v>1702</v>
      </c>
      <c r="B477" s="53">
        <v>22606</v>
      </c>
      <c r="C477" s="54" t="s">
        <v>434</v>
      </c>
      <c r="D477" s="54" t="s">
        <v>128</v>
      </c>
      <c r="E477" s="49" t="s">
        <v>494</v>
      </c>
      <c r="F477" s="48" t="s">
        <v>522</v>
      </c>
      <c r="G477" s="51" t="s">
        <v>565</v>
      </c>
      <c r="H477" s="50">
        <v>1000</v>
      </c>
    </row>
    <row r="478" spans="1:8" x14ac:dyDescent="0.2">
      <c r="A478" s="53">
        <v>1700</v>
      </c>
      <c r="B478" s="53">
        <v>22606</v>
      </c>
      <c r="C478" s="54" t="s">
        <v>434</v>
      </c>
      <c r="D478" s="54" t="s">
        <v>126</v>
      </c>
      <c r="E478" s="49" t="s">
        <v>494</v>
      </c>
      <c r="F478" s="48" t="s">
        <v>522</v>
      </c>
      <c r="G478" s="51">
        <v>2018</v>
      </c>
      <c r="H478" s="50">
        <v>3000</v>
      </c>
    </row>
    <row r="479" spans="1:8" hidden="1" x14ac:dyDescent="0.2">
      <c r="A479" s="53">
        <v>3120</v>
      </c>
      <c r="B479" s="53">
        <v>48010</v>
      </c>
      <c r="C479" s="55" t="s">
        <v>429</v>
      </c>
      <c r="D479" s="56" t="s">
        <v>218</v>
      </c>
      <c r="E479" s="49" t="s">
        <v>498</v>
      </c>
      <c r="F479" s="49" t="s">
        <v>527</v>
      </c>
      <c r="G479" s="51">
        <v>2016</v>
      </c>
      <c r="H479" s="50">
        <v>6147</v>
      </c>
    </row>
    <row r="480" spans="1:8" hidden="1" x14ac:dyDescent="0.2">
      <c r="A480" s="53">
        <v>3120</v>
      </c>
      <c r="B480" s="53">
        <v>48010</v>
      </c>
      <c r="C480" s="55" t="s">
        <v>429</v>
      </c>
      <c r="D480" s="56" t="s">
        <v>218</v>
      </c>
      <c r="E480" s="49" t="s">
        <v>498</v>
      </c>
      <c r="F480" s="49" t="s">
        <v>527</v>
      </c>
      <c r="G480" s="51">
        <v>2017</v>
      </c>
      <c r="H480" s="50">
        <v>5000</v>
      </c>
    </row>
    <row r="481" spans="1:8" hidden="1" x14ac:dyDescent="0.2">
      <c r="A481" s="53">
        <v>3120</v>
      </c>
      <c r="B481" s="53">
        <v>48010</v>
      </c>
      <c r="C481" s="54" t="s">
        <v>429</v>
      </c>
      <c r="D481" s="56" t="s">
        <v>218</v>
      </c>
      <c r="E481" s="49" t="s">
        <v>498</v>
      </c>
      <c r="F481" s="49" t="s">
        <v>527</v>
      </c>
      <c r="G481" s="51" t="s">
        <v>565</v>
      </c>
      <c r="H481" s="50">
        <v>5000</v>
      </c>
    </row>
    <row r="482" spans="1:8" hidden="1" x14ac:dyDescent="0.2">
      <c r="A482" s="53">
        <v>3120</v>
      </c>
      <c r="B482" s="53">
        <v>48010</v>
      </c>
      <c r="C482" s="54" t="s">
        <v>429</v>
      </c>
      <c r="D482" s="56" t="s">
        <v>218</v>
      </c>
      <c r="E482" s="49" t="s">
        <v>498</v>
      </c>
      <c r="F482" s="49" t="s">
        <v>527</v>
      </c>
      <c r="G482" s="51">
        <v>2018</v>
      </c>
      <c r="H482" s="50">
        <v>5000</v>
      </c>
    </row>
    <row r="483" spans="1:8" hidden="1" x14ac:dyDescent="0.2">
      <c r="A483" s="53">
        <v>3200</v>
      </c>
      <c r="B483" s="53">
        <v>13000</v>
      </c>
      <c r="C483" s="55" t="s">
        <v>427</v>
      </c>
      <c r="D483" s="56" t="s">
        <v>21</v>
      </c>
      <c r="E483" s="49" t="s">
        <v>499</v>
      </c>
      <c r="F483" s="48" t="s">
        <v>528</v>
      </c>
      <c r="G483" s="51">
        <v>2018</v>
      </c>
      <c r="H483" s="50">
        <v>101207</v>
      </c>
    </row>
    <row r="484" spans="1:8" hidden="1" x14ac:dyDescent="0.2">
      <c r="A484" s="53">
        <v>3200</v>
      </c>
      <c r="B484" s="53">
        <v>13000</v>
      </c>
      <c r="C484" s="55" t="s">
        <v>427</v>
      </c>
      <c r="D484" s="55" t="s">
        <v>21</v>
      </c>
      <c r="E484" s="49" t="s">
        <v>499</v>
      </c>
      <c r="F484" s="48" t="s">
        <v>528</v>
      </c>
      <c r="G484" s="51">
        <v>2016</v>
      </c>
      <c r="H484" s="50">
        <v>100597</v>
      </c>
    </row>
    <row r="485" spans="1:8" hidden="1" x14ac:dyDescent="0.2">
      <c r="A485" s="53">
        <v>3200</v>
      </c>
      <c r="B485" s="53">
        <v>13000</v>
      </c>
      <c r="C485" s="55" t="s">
        <v>427</v>
      </c>
      <c r="D485" s="55" t="s">
        <v>21</v>
      </c>
      <c r="E485" s="49" t="s">
        <v>499</v>
      </c>
      <c r="F485" s="48" t="s">
        <v>528</v>
      </c>
      <c r="G485" s="51">
        <v>2017</v>
      </c>
      <c r="H485" s="50">
        <v>101207</v>
      </c>
    </row>
    <row r="486" spans="1:8" hidden="1" x14ac:dyDescent="0.2">
      <c r="A486" s="53">
        <v>3200</v>
      </c>
      <c r="B486" s="53">
        <v>13000</v>
      </c>
      <c r="C486" s="55" t="s">
        <v>427</v>
      </c>
      <c r="D486" s="56" t="s">
        <v>21</v>
      </c>
      <c r="E486" s="49" t="s">
        <v>499</v>
      </c>
      <c r="F486" s="48" t="s">
        <v>528</v>
      </c>
      <c r="G486" s="51" t="s">
        <v>565</v>
      </c>
      <c r="H486" s="50">
        <v>101207</v>
      </c>
    </row>
    <row r="487" spans="1:8" hidden="1" x14ac:dyDescent="0.2">
      <c r="A487" s="53">
        <v>3200</v>
      </c>
      <c r="B487" s="53">
        <v>16000</v>
      </c>
      <c r="C487" s="55" t="s">
        <v>427</v>
      </c>
      <c r="D487" s="56" t="s">
        <v>43</v>
      </c>
      <c r="E487" s="49" t="s">
        <v>499</v>
      </c>
      <c r="F487" s="48" t="s">
        <v>528</v>
      </c>
      <c r="G487" s="51">
        <v>2018</v>
      </c>
      <c r="H487" s="50">
        <v>32004</v>
      </c>
    </row>
    <row r="488" spans="1:8" hidden="1" x14ac:dyDescent="0.2">
      <c r="A488" s="53">
        <v>3200</v>
      </c>
      <c r="B488" s="53">
        <v>16000</v>
      </c>
      <c r="C488" s="55" t="s">
        <v>427</v>
      </c>
      <c r="D488" s="55" t="s">
        <v>43</v>
      </c>
      <c r="E488" s="49" t="s">
        <v>499</v>
      </c>
      <c r="F488" s="48" t="s">
        <v>528</v>
      </c>
      <c r="G488" s="51">
        <v>2016</v>
      </c>
      <c r="H488" s="50">
        <v>31688</v>
      </c>
    </row>
    <row r="489" spans="1:8" hidden="1" x14ac:dyDescent="0.2">
      <c r="A489" s="53">
        <v>3200</v>
      </c>
      <c r="B489" s="53">
        <v>16000</v>
      </c>
      <c r="C489" s="55" t="s">
        <v>427</v>
      </c>
      <c r="D489" s="55" t="s">
        <v>43</v>
      </c>
      <c r="E489" s="49" t="s">
        <v>499</v>
      </c>
      <c r="F489" s="48" t="s">
        <v>528</v>
      </c>
      <c r="G489" s="51">
        <v>2017</v>
      </c>
      <c r="H489" s="50">
        <v>31688</v>
      </c>
    </row>
    <row r="490" spans="1:8" hidden="1" x14ac:dyDescent="0.2">
      <c r="A490" s="53">
        <v>3200</v>
      </c>
      <c r="B490" s="53">
        <v>16000</v>
      </c>
      <c r="C490" s="55" t="s">
        <v>427</v>
      </c>
      <c r="D490" s="56" t="s">
        <v>43</v>
      </c>
      <c r="E490" s="49" t="s">
        <v>499</v>
      </c>
      <c r="F490" s="48" t="s">
        <v>528</v>
      </c>
      <c r="G490" s="51" t="s">
        <v>565</v>
      </c>
      <c r="H490" s="50">
        <v>32004</v>
      </c>
    </row>
    <row r="491" spans="1:8" hidden="1" x14ac:dyDescent="0.2">
      <c r="A491" s="53">
        <v>3200</v>
      </c>
      <c r="B491" s="53">
        <v>22602</v>
      </c>
      <c r="C491" s="55" t="s">
        <v>434</v>
      </c>
      <c r="D491" s="56" t="s">
        <v>121</v>
      </c>
      <c r="E491" s="49" t="s">
        <v>499</v>
      </c>
      <c r="F491" s="48" t="s">
        <v>528</v>
      </c>
      <c r="G491" s="51">
        <v>2017</v>
      </c>
      <c r="H491" s="50">
        <v>3825</v>
      </c>
    </row>
    <row r="492" spans="1:8" hidden="1" x14ac:dyDescent="0.2">
      <c r="A492" s="53">
        <v>3200</v>
      </c>
      <c r="B492" s="53">
        <v>22602</v>
      </c>
      <c r="C492" s="55" t="s">
        <v>434</v>
      </c>
      <c r="D492" s="56" t="s">
        <v>121</v>
      </c>
      <c r="E492" s="49" t="s">
        <v>499</v>
      </c>
      <c r="F492" s="48" t="s">
        <v>528</v>
      </c>
      <c r="G492" s="51">
        <v>2016</v>
      </c>
      <c r="H492" s="50">
        <v>3500</v>
      </c>
    </row>
    <row r="493" spans="1:8" hidden="1" x14ac:dyDescent="0.2">
      <c r="A493" s="53">
        <v>2311</v>
      </c>
      <c r="B493" s="53">
        <v>22606</v>
      </c>
      <c r="C493" s="54" t="s">
        <v>434</v>
      </c>
      <c r="D493" s="54" t="s">
        <v>129</v>
      </c>
      <c r="E493" s="49" t="s">
        <v>496</v>
      </c>
      <c r="F493" s="48" t="s">
        <v>524</v>
      </c>
      <c r="G493" s="51" t="s">
        <v>565</v>
      </c>
      <c r="H493" s="50">
        <v>7000</v>
      </c>
    </row>
    <row r="494" spans="1:8" x14ac:dyDescent="0.2">
      <c r="A494" s="53">
        <v>1701</v>
      </c>
      <c r="B494" s="53">
        <v>22606</v>
      </c>
      <c r="C494" s="54" t="s">
        <v>434</v>
      </c>
      <c r="D494" s="54" t="s">
        <v>127</v>
      </c>
      <c r="E494" s="49" t="s">
        <v>494</v>
      </c>
      <c r="F494" s="48" t="s">
        <v>522</v>
      </c>
      <c r="G494" s="51">
        <v>2018</v>
      </c>
      <c r="H494" s="50">
        <v>22000</v>
      </c>
    </row>
    <row r="495" spans="1:8" hidden="1" x14ac:dyDescent="0.2">
      <c r="A495" s="53">
        <v>3200</v>
      </c>
      <c r="B495" s="53">
        <v>48000</v>
      </c>
      <c r="C495" s="55" t="s">
        <v>429</v>
      </c>
      <c r="D495" s="56" t="s">
        <v>207</v>
      </c>
      <c r="E495" s="49" t="s">
        <v>499</v>
      </c>
      <c r="F495" s="48" t="s">
        <v>528</v>
      </c>
      <c r="G495" s="51">
        <v>2016</v>
      </c>
      <c r="H495" s="50">
        <v>15000</v>
      </c>
    </row>
    <row r="496" spans="1:8" hidden="1" x14ac:dyDescent="0.2">
      <c r="A496" s="53">
        <v>3200</v>
      </c>
      <c r="B496" s="53">
        <v>48000</v>
      </c>
      <c r="C496" s="55" t="s">
        <v>429</v>
      </c>
      <c r="D496" s="56" t="s">
        <v>207</v>
      </c>
      <c r="E496" s="49" t="s">
        <v>499</v>
      </c>
      <c r="F496" s="48" t="s">
        <v>528</v>
      </c>
      <c r="G496" s="51">
        <v>2017</v>
      </c>
      <c r="H496" s="50">
        <v>83000</v>
      </c>
    </row>
    <row r="497" spans="1:8" hidden="1" x14ac:dyDescent="0.2">
      <c r="A497" s="53">
        <v>3200</v>
      </c>
      <c r="B497" s="53">
        <v>48000</v>
      </c>
      <c r="C497" s="54" t="s">
        <v>429</v>
      </c>
      <c r="D497" s="56" t="s">
        <v>207</v>
      </c>
      <c r="E497" s="49" t="s">
        <v>499</v>
      </c>
      <c r="F497" s="48" t="s">
        <v>528</v>
      </c>
      <c r="G497" s="51" t="s">
        <v>565</v>
      </c>
      <c r="H497" s="50">
        <v>95000</v>
      </c>
    </row>
    <row r="498" spans="1:8" hidden="1" x14ac:dyDescent="0.2">
      <c r="A498" s="53">
        <v>3200</v>
      </c>
      <c r="B498" s="53">
        <v>48000</v>
      </c>
      <c r="C498" s="54" t="s">
        <v>429</v>
      </c>
      <c r="D498" s="56" t="s">
        <v>207</v>
      </c>
      <c r="E498" s="49" t="s">
        <v>499</v>
      </c>
      <c r="F498" s="48" t="s">
        <v>528</v>
      </c>
      <c r="G498" s="51">
        <v>2018</v>
      </c>
      <c r="H498" s="50">
        <v>83000</v>
      </c>
    </row>
    <row r="499" spans="1:8" hidden="1" x14ac:dyDescent="0.2">
      <c r="A499" s="53">
        <v>3200</v>
      </c>
      <c r="B499" s="53">
        <v>48001</v>
      </c>
      <c r="C499" s="55" t="s">
        <v>429</v>
      </c>
      <c r="D499" s="56" t="s">
        <v>211</v>
      </c>
      <c r="E499" s="49" t="s">
        <v>499</v>
      </c>
      <c r="F499" s="48" t="s">
        <v>528</v>
      </c>
      <c r="G499" s="51">
        <v>2016</v>
      </c>
      <c r="H499" s="50">
        <v>0</v>
      </c>
    </row>
    <row r="500" spans="1:8" hidden="1" x14ac:dyDescent="0.2">
      <c r="A500" s="53">
        <v>3200</v>
      </c>
      <c r="B500" s="53">
        <v>48001</v>
      </c>
      <c r="C500" s="55" t="s">
        <v>429</v>
      </c>
      <c r="D500" s="56" t="s">
        <v>210</v>
      </c>
      <c r="E500" s="49" t="s">
        <v>499</v>
      </c>
      <c r="F500" s="48" t="s">
        <v>528</v>
      </c>
      <c r="G500" s="51">
        <v>2016</v>
      </c>
      <c r="H500" s="50">
        <v>7500</v>
      </c>
    </row>
    <row r="501" spans="1:8" hidden="1" x14ac:dyDescent="0.2">
      <c r="A501" s="53">
        <v>3200</v>
      </c>
      <c r="B501" s="53">
        <v>48001</v>
      </c>
      <c r="C501" s="55" t="s">
        <v>429</v>
      </c>
      <c r="D501" s="56" t="s">
        <v>211</v>
      </c>
      <c r="E501" s="49" t="s">
        <v>499</v>
      </c>
      <c r="F501" s="48" t="s">
        <v>528</v>
      </c>
      <c r="G501" s="51">
        <v>2017</v>
      </c>
      <c r="H501" s="50">
        <v>1500</v>
      </c>
    </row>
    <row r="502" spans="1:8" hidden="1" x14ac:dyDescent="0.2">
      <c r="A502" s="53">
        <v>3200</v>
      </c>
      <c r="B502" s="53">
        <v>48001</v>
      </c>
      <c r="C502" s="55" t="s">
        <v>429</v>
      </c>
      <c r="D502" s="56" t="s">
        <v>210</v>
      </c>
      <c r="E502" s="49" t="s">
        <v>499</v>
      </c>
      <c r="F502" s="48" t="s">
        <v>528</v>
      </c>
      <c r="G502" s="51">
        <v>2017</v>
      </c>
      <c r="H502" s="50">
        <v>0</v>
      </c>
    </row>
    <row r="503" spans="1:8" hidden="1" x14ac:dyDescent="0.2">
      <c r="A503" s="53">
        <v>3200</v>
      </c>
      <c r="B503" s="53">
        <v>48001</v>
      </c>
      <c r="C503" s="54" t="s">
        <v>429</v>
      </c>
      <c r="D503" s="56" t="s">
        <v>211</v>
      </c>
      <c r="E503" s="49" t="s">
        <v>499</v>
      </c>
      <c r="F503" s="48" t="s">
        <v>528</v>
      </c>
      <c r="G503" s="51" t="s">
        <v>565</v>
      </c>
      <c r="H503" s="50">
        <v>1500</v>
      </c>
    </row>
    <row r="504" spans="1:8" hidden="1" x14ac:dyDescent="0.2">
      <c r="A504" s="53">
        <v>3200</v>
      </c>
      <c r="B504" s="53">
        <v>48001</v>
      </c>
      <c r="C504" s="54" t="s">
        <v>429</v>
      </c>
      <c r="D504" s="56" t="s">
        <v>211</v>
      </c>
      <c r="E504" s="49" t="s">
        <v>499</v>
      </c>
      <c r="F504" s="48" t="s">
        <v>528</v>
      </c>
      <c r="G504" s="51">
        <v>2018</v>
      </c>
      <c r="H504" s="50">
        <v>1500</v>
      </c>
    </row>
    <row r="505" spans="1:8" hidden="1" x14ac:dyDescent="0.2">
      <c r="A505" s="53">
        <v>3200</v>
      </c>
      <c r="B505" s="53">
        <v>48002</v>
      </c>
      <c r="C505" s="55" t="s">
        <v>429</v>
      </c>
      <c r="D505" s="56" t="s">
        <v>212</v>
      </c>
      <c r="E505" s="49" t="s">
        <v>499</v>
      </c>
      <c r="F505" s="48" t="s">
        <v>528</v>
      </c>
      <c r="G505" s="51">
        <v>2016</v>
      </c>
      <c r="H505" s="50">
        <v>0</v>
      </c>
    </row>
    <row r="506" spans="1:8" hidden="1" x14ac:dyDescent="0.2">
      <c r="A506" s="53">
        <v>3200</v>
      </c>
      <c r="B506" s="53">
        <v>48002</v>
      </c>
      <c r="C506" s="55" t="s">
        <v>429</v>
      </c>
      <c r="D506" s="56" t="s">
        <v>212</v>
      </c>
      <c r="E506" s="49" t="s">
        <v>499</v>
      </c>
      <c r="F506" s="48" t="s">
        <v>528</v>
      </c>
      <c r="G506" s="51">
        <v>2017</v>
      </c>
      <c r="H506" s="50">
        <v>1500</v>
      </c>
    </row>
    <row r="507" spans="1:8" hidden="1" x14ac:dyDescent="0.2">
      <c r="A507" s="53">
        <v>3200</v>
      </c>
      <c r="B507" s="53">
        <v>48002</v>
      </c>
      <c r="C507" s="54" t="s">
        <v>429</v>
      </c>
      <c r="D507" s="56" t="s">
        <v>212</v>
      </c>
      <c r="E507" s="49" t="s">
        <v>499</v>
      </c>
      <c r="F507" s="48" t="s">
        <v>528</v>
      </c>
      <c r="G507" s="51" t="s">
        <v>565</v>
      </c>
      <c r="H507" s="50">
        <v>1500</v>
      </c>
    </row>
    <row r="508" spans="1:8" hidden="1" x14ac:dyDescent="0.2">
      <c r="A508" s="53">
        <v>3200</v>
      </c>
      <c r="B508" s="53">
        <v>48002</v>
      </c>
      <c r="C508" s="54" t="s">
        <v>429</v>
      </c>
      <c r="D508" s="56" t="s">
        <v>212</v>
      </c>
      <c r="E508" s="49" t="s">
        <v>499</v>
      </c>
      <c r="F508" s="48" t="s">
        <v>528</v>
      </c>
      <c r="G508" s="51">
        <v>2018</v>
      </c>
      <c r="H508" s="50">
        <v>1500</v>
      </c>
    </row>
    <row r="509" spans="1:8" hidden="1" x14ac:dyDescent="0.2">
      <c r="A509" s="53">
        <v>3200</v>
      </c>
      <c r="B509" s="53">
        <v>48003</v>
      </c>
      <c r="C509" s="55" t="s">
        <v>429</v>
      </c>
      <c r="D509" s="56" t="s">
        <v>213</v>
      </c>
      <c r="E509" s="49" t="s">
        <v>499</v>
      </c>
      <c r="F509" s="48" t="s">
        <v>528</v>
      </c>
      <c r="G509" s="51">
        <v>2016</v>
      </c>
      <c r="H509" s="50">
        <v>0</v>
      </c>
    </row>
    <row r="510" spans="1:8" hidden="1" x14ac:dyDescent="0.2">
      <c r="A510" s="53">
        <v>3200</v>
      </c>
      <c r="B510" s="53">
        <v>48003</v>
      </c>
      <c r="C510" s="55" t="s">
        <v>429</v>
      </c>
      <c r="D510" s="56" t="s">
        <v>213</v>
      </c>
      <c r="E510" s="49" t="s">
        <v>499</v>
      </c>
      <c r="F510" s="48" t="s">
        <v>528</v>
      </c>
      <c r="G510" s="51">
        <v>2017</v>
      </c>
      <c r="H510" s="50">
        <v>1500</v>
      </c>
    </row>
    <row r="511" spans="1:8" hidden="1" x14ac:dyDescent="0.2">
      <c r="A511" s="53">
        <v>3200</v>
      </c>
      <c r="B511" s="53">
        <v>48003</v>
      </c>
      <c r="C511" s="54" t="s">
        <v>429</v>
      </c>
      <c r="D511" s="56" t="s">
        <v>213</v>
      </c>
      <c r="E511" s="49" t="s">
        <v>499</v>
      </c>
      <c r="F511" s="48" t="s">
        <v>528</v>
      </c>
      <c r="G511" s="51" t="s">
        <v>565</v>
      </c>
      <c r="H511" s="50">
        <v>1500</v>
      </c>
    </row>
    <row r="512" spans="1:8" hidden="1" x14ac:dyDescent="0.2">
      <c r="A512" s="53">
        <v>3200</v>
      </c>
      <c r="B512" s="53">
        <v>48003</v>
      </c>
      <c r="C512" s="54" t="s">
        <v>429</v>
      </c>
      <c r="D512" s="56" t="s">
        <v>213</v>
      </c>
      <c r="E512" s="49" t="s">
        <v>499</v>
      </c>
      <c r="F512" s="48" t="s">
        <v>528</v>
      </c>
      <c r="G512" s="51">
        <v>2018</v>
      </c>
      <c r="H512" s="50">
        <v>1500</v>
      </c>
    </row>
    <row r="513" spans="1:8" hidden="1" x14ac:dyDescent="0.2">
      <c r="A513" s="53">
        <v>3200</v>
      </c>
      <c r="B513" s="53">
        <v>48004</v>
      </c>
      <c r="C513" s="55" t="s">
        <v>429</v>
      </c>
      <c r="D513" s="56" t="s">
        <v>214</v>
      </c>
      <c r="E513" s="49" t="s">
        <v>499</v>
      </c>
      <c r="F513" s="48" t="s">
        <v>528</v>
      </c>
      <c r="G513" s="51">
        <v>2016</v>
      </c>
      <c r="H513" s="50">
        <v>0</v>
      </c>
    </row>
    <row r="514" spans="1:8" hidden="1" x14ac:dyDescent="0.2">
      <c r="A514" s="53">
        <v>3200</v>
      </c>
      <c r="B514" s="53">
        <v>48004</v>
      </c>
      <c r="C514" s="55" t="s">
        <v>429</v>
      </c>
      <c r="D514" s="56" t="s">
        <v>214</v>
      </c>
      <c r="E514" s="49" t="s">
        <v>499</v>
      </c>
      <c r="F514" s="48" t="s">
        <v>528</v>
      </c>
      <c r="G514" s="51">
        <v>2017</v>
      </c>
      <c r="H514" s="50">
        <v>700</v>
      </c>
    </row>
    <row r="515" spans="1:8" hidden="1" x14ac:dyDescent="0.2">
      <c r="A515" s="53">
        <v>3200</v>
      </c>
      <c r="B515" s="53">
        <v>48004</v>
      </c>
      <c r="C515" s="54" t="s">
        <v>429</v>
      </c>
      <c r="D515" s="56" t="s">
        <v>214</v>
      </c>
      <c r="E515" s="49" t="s">
        <v>499</v>
      </c>
      <c r="F515" s="48" t="s">
        <v>528</v>
      </c>
      <c r="G515" s="51" t="s">
        <v>565</v>
      </c>
      <c r="H515" s="50">
        <v>700</v>
      </c>
    </row>
    <row r="516" spans="1:8" hidden="1" x14ac:dyDescent="0.2">
      <c r="A516" s="53">
        <v>3200</v>
      </c>
      <c r="B516" s="53">
        <v>48004</v>
      </c>
      <c r="C516" s="54" t="s">
        <v>429</v>
      </c>
      <c r="D516" s="56" t="s">
        <v>214</v>
      </c>
      <c r="E516" s="49" t="s">
        <v>499</v>
      </c>
      <c r="F516" s="48" t="s">
        <v>528</v>
      </c>
      <c r="G516" s="51">
        <v>2018</v>
      </c>
      <c r="H516" s="50">
        <v>700</v>
      </c>
    </row>
    <row r="517" spans="1:8" hidden="1" x14ac:dyDescent="0.2">
      <c r="A517" s="53">
        <v>3200</v>
      </c>
      <c r="B517" s="53">
        <v>48005</v>
      </c>
      <c r="C517" s="55" t="s">
        <v>429</v>
      </c>
      <c r="D517" s="56" t="s">
        <v>215</v>
      </c>
      <c r="E517" s="49" t="s">
        <v>499</v>
      </c>
      <c r="F517" s="48" t="s">
        <v>528</v>
      </c>
      <c r="G517" s="51">
        <v>2016</v>
      </c>
      <c r="H517" s="50">
        <v>0</v>
      </c>
    </row>
    <row r="518" spans="1:8" hidden="1" x14ac:dyDescent="0.2">
      <c r="A518" s="53">
        <v>3200</v>
      </c>
      <c r="B518" s="53">
        <v>48005</v>
      </c>
      <c r="C518" s="55" t="s">
        <v>429</v>
      </c>
      <c r="D518" s="56" t="s">
        <v>215</v>
      </c>
      <c r="E518" s="49" t="s">
        <v>499</v>
      </c>
      <c r="F518" s="48" t="s">
        <v>528</v>
      </c>
      <c r="G518" s="51">
        <v>2017</v>
      </c>
      <c r="H518" s="50">
        <v>900</v>
      </c>
    </row>
    <row r="519" spans="1:8" hidden="1" x14ac:dyDescent="0.2">
      <c r="A519" s="53">
        <v>3200</v>
      </c>
      <c r="B519" s="53">
        <v>48005</v>
      </c>
      <c r="C519" s="54" t="s">
        <v>429</v>
      </c>
      <c r="D519" s="56" t="s">
        <v>215</v>
      </c>
      <c r="E519" s="49" t="s">
        <v>499</v>
      </c>
      <c r="F519" s="48" t="s">
        <v>528</v>
      </c>
      <c r="G519" s="51" t="s">
        <v>565</v>
      </c>
      <c r="H519" s="50">
        <v>900</v>
      </c>
    </row>
    <row r="520" spans="1:8" hidden="1" x14ac:dyDescent="0.2">
      <c r="A520" s="53">
        <v>3200</v>
      </c>
      <c r="B520" s="53">
        <v>48005</v>
      </c>
      <c r="C520" s="54" t="s">
        <v>429</v>
      </c>
      <c r="D520" s="56" t="s">
        <v>215</v>
      </c>
      <c r="E520" s="49" t="s">
        <v>499</v>
      </c>
      <c r="F520" s="48" t="s">
        <v>528</v>
      </c>
      <c r="G520" s="51">
        <v>2018</v>
      </c>
      <c r="H520" s="50">
        <v>900</v>
      </c>
    </row>
    <row r="521" spans="1:8" hidden="1" x14ac:dyDescent="0.2">
      <c r="A521" s="53">
        <v>3200</v>
      </c>
      <c r="B521" s="53">
        <v>48006</v>
      </c>
      <c r="C521" s="55" t="s">
        <v>429</v>
      </c>
      <c r="D521" s="56" t="s">
        <v>216</v>
      </c>
      <c r="E521" s="49" t="s">
        <v>499</v>
      </c>
      <c r="F521" s="48" t="s">
        <v>528</v>
      </c>
      <c r="G521" s="51">
        <v>2016</v>
      </c>
      <c r="H521" s="50">
        <v>0</v>
      </c>
    </row>
    <row r="522" spans="1:8" hidden="1" x14ac:dyDescent="0.2">
      <c r="A522" s="53">
        <v>3200</v>
      </c>
      <c r="B522" s="53">
        <v>48006</v>
      </c>
      <c r="C522" s="55" t="s">
        <v>429</v>
      </c>
      <c r="D522" s="56" t="s">
        <v>216</v>
      </c>
      <c r="E522" s="49" t="s">
        <v>499</v>
      </c>
      <c r="F522" s="48" t="s">
        <v>528</v>
      </c>
      <c r="G522" s="51">
        <v>2017</v>
      </c>
      <c r="H522" s="50">
        <v>900</v>
      </c>
    </row>
    <row r="523" spans="1:8" hidden="1" x14ac:dyDescent="0.2">
      <c r="A523" s="53">
        <v>3200</v>
      </c>
      <c r="B523" s="53">
        <v>48006</v>
      </c>
      <c r="C523" s="54" t="s">
        <v>566</v>
      </c>
      <c r="D523" s="56" t="s">
        <v>216</v>
      </c>
      <c r="E523" s="49" t="s">
        <v>499</v>
      </c>
      <c r="F523" s="48" t="s">
        <v>528</v>
      </c>
      <c r="G523" s="51" t="s">
        <v>565</v>
      </c>
      <c r="H523" s="50">
        <v>900</v>
      </c>
    </row>
    <row r="524" spans="1:8" hidden="1" x14ac:dyDescent="0.2">
      <c r="A524" s="53">
        <v>3200</v>
      </c>
      <c r="B524" s="53">
        <v>48006</v>
      </c>
      <c r="C524" s="54" t="s">
        <v>429</v>
      </c>
      <c r="D524" s="56" t="s">
        <v>216</v>
      </c>
      <c r="E524" s="49" t="s">
        <v>499</v>
      </c>
      <c r="F524" s="48" t="s">
        <v>528</v>
      </c>
      <c r="G524" s="51">
        <v>2018</v>
      </c>
      <c r="H524" s="50">
        <v>900</v>
      </c>
    </row>
    <row r="525" spans="1:8" hidden="1" x14ac:dyDescent="0.2">
      <c r="A525" s="53">
        <v>3201</v>
      </c>
      <c r="B525" s="53">
        <v>13000</v>
      </c>
      <c r="C525" s="55" t="s">
        <v>427</v>
      </c>
      <c r="D525" s="56" t="s">
        <v>22</v>
      </c>
      <c r="E525" s="49" t="s">
        <v>499</v>
      </c>
      <c r="F525" s="48" t="s">
        <v>528</v>
      </c>
      <c r="G525" s="51">
        <v>2018</v>
      </c>
      <c r="H525" s="50">
        <v>22767</v>
      </c>
    </row>
    <row r="526" spans="1:8" hidden="1" x14ac:dyDescent="0.2">
      <c r="A526" s="53">
        <v>3201</v>
      </c>
      <c r="B526" s="53">
        <v>13000</v>
      </c>
      <c r="C526" s="55" t="s">
        <v>427</v>
      </c>
      <c r="D526" s="55" t="s">
        <v>22</v>
      </c>
      <c r="E526" s="49" t="s">
        <v>499</v>
      </c>
      <c r="F526" s="48" t="s">
        <v>528</v>
      </c>
      <c r="G526" s="51">
        <v>2016</v>
      </c>
      <c r="H526" s="50">
        <v>18891</v>
      </c>
    </row>
    <row r="527" spans="1:8" hidden="1" x14ac:dyDescent="0.2">
      <c r="A527" s="53">
        <v>3201</v>
      </c>
      <c r="B527" s="53">
        <v>13000</v>
      </c>
      <c r="C527" s="55" t="s">
        <v>427</v>
      </c>
      <c r="D527" s="55" t="s">
        <v>22</v>
      </c>
      <c r="E527" s="49" t="s">
        <v>499</v>
      </c>
      <c r="F527" s="48" t="s">
        <v>528</v>
      </c>
      <c r="G527" s="51">
        <v>2017</v>
      </c>
      <c r="H527" s="50">
        <v>22767</v>
      </c>
    </row>
    <row r="528" spans="1:8" hidden="1" x14ac:dyDescent="0.2">
      <c r="A528" s="53">
        <v>3201</v>
      </c>
      <c r="B528" s="53">
        <v>13000</v>
      </c>
      <c r="C528" s="55" t="s">
        <v>427</v>
      </c>
      <c r="D528" s="56" t="s">
        <v>22</v>
      </c>
      <c r="E528" s="49" t="s">
        <v>499</v>
      </c>
      <c r="F528" s="48" t="s">
        <v>528</v>
      </c>
      <c r="G528" s="51" t="s">
        <v>565</v>
      </c>
      <c r="H528" s="50">
        <v>22767</v>
      </c>
    </row>
    <row r="529" spans="1:8" hidden="1" x14ac:dyDescent="0.2">
      <c r="A529" s="53">
        <v>3230</v>
      </c>
      <c r="B529" s="53">
        <v>22100</v>
      </c>
      <c r="C529" s="55" t="s">
        <v>434</v>
      </c>
      <c r="D529" s="56" t="s">
        <v>93</v>
      </c>
      <c r="E529" s="49" t="s">
        <v>499</v>
      </c>
      <c r="F529" s="49" t="s">
        <v>530</v>
      </c>
      <c r="G529" s="51">
        <v>2017</v>
      </c>
      <c r="H529" s="50">
        <v>52000</v>
      </c>
    </row>
    <row r="530" spans="1:8" hidden="1" x14ac:dyDescent="0.2">
      <c r="A530" s="53">
        <v>3230</v>
      </c>
      <c r="B530" s="53">
        <v>22100</v>
      </c>
      <c r="C530" s="55" t="s">
        <v>434</v>
      </c>
      <c r="D530" s="56" t="s">
        <v>93</v>
      </c>
      <c r="E530" s="49" t="s">
        <v>499</v>
      </c>
      <c r="F530" s="49" t="s">
        <v>530</v>
      </c>
      <c r="G530" s="51">
        <v>2016</v>
      </c>
      <c r="H530" s="50">
        <v>52000</v>
      </c>
    </row>
    <row r="531" spans="1:8" x14ac:dyDescent="0.2">
      <c r="A531" s="53">
        <v>1702</v>
      </c>
      <c r="B531" s="53">
        <v>22606</v>
      </c>
      <c r="C531" s="54" t="s">
        <v>434</v>
      </c>
      <c r="D531" s="54" t="s">
        <v>128</v>
      </c>
      <c r="E531" s="49" t="s">
        <v>494</v>
      </c>
      <c r="F531" s="48" t="s">
        <v>522</v>
      </c>
      <c r="G531" s="51">
        <v>2018</v>
      </c>
      <c r="H531" s="50">
        <v>1000</v>
      </c>
    </row>
    <row r="532" spans="1:8" hidden="1" x14ac:dyDescent="0.2">
      <c r="A532" s="53">
        <v>3230</v>
      </c>
      <c r="B532" s="53">
        <v>22606</v>
      </c>
      <c r="C532" s="54" t="s">
        <v>434</v>
      </c>
      <c r="D532" s="54" t="s">
        <v>130</v>
      </c>
      <c r="E532" s="49" t="s">
        <v>499</v>
      </c>
      <c r="F532" s="49" t="s">
        <v>530</v>
      </c>
      <c r="G532" s="51" t="s">
        <v>565</v>
      </c>
      <c r="H532" s="50">
        <v>31525</v>
      </c>
    </row>
    <row r="533" spans="1:8" hidden="1" x14ac:dyDescent="0.2">
      <c r="A533" s="53">
        <v>3230</v>
      </c>
      <c r="B533" s="53">
        <v>22102</v>
      </c>
      <c r="C533" s="55" t="s">
        <v>434</v>
      </c>
      <c r="D533" s="56" t="s">
        <v>100</v>
      </c>
      <c r="E533" s="49" t="s">
        <v>499</v>
      </c>
      <c r="F533" s="49" t="s">
        <v>530</v>
      </c>
      <c r="G533" s="51">
        <v>2017</v>
      </c>
      <c r="H533" s="50">
        <v>26000</v>
      </c>
    </row>
    <row r="534" spans="1:8" hidden="1" x14ac:dyDescent="0.2">
      <c r="A534" s="53">
        <v>3230</v>
      </c>
      <c r="B534" s="53">
        <v>22102</v>
      </c>
      <c r="C534" s="55" t="s">
        <v>434</v>
      </c>
      <c r="D534" s="56" t="s">
        <v>100</v>
      </c>
      <c r="E534" s="49" t="s">
        <v>499</v>
      </c>
      <c r="F534" s="49" t="s">
        <v>530</v>
      </c>
      <c r="G534" s="51">
        <v>2016</v>
      </c>
      <c r="H534" s="50">
        <v>28000</v>
      </c>
    </row>
    <row r="535" spans="1:8" x14ac:dyDescent="0.2">
      <c r="A535" s="53">
        <v>2311</v>
      </c>
      <c r="B535" s="53">
        <v>22606</v>
      </c>
      <c r="C535" s="54" t="s">
        <v>434</v>
      </c>
      <c r="D535" s="54" t="s">
        <v>129</v>
      </c>
      <c r="E535" s="49" t="s">
        <v>496</v>
      </c>
      <c r="F535" s="48" t="s">
        <v>524</v>
      </c>
      <c r="G535" s="51">
        <v>2018</v>
      </c>
      <c r="H535" s="50">
        <v>7000</v>
      </c>
    </row>
    <row r="536" spans="1:8" hidden="1" x14ac:dyDescent="0.2">
      <c r="A536" s="53">
        <v>3300</v>
      </c>
      <c r="B536" s="53">
        <v>22606</v>
      </c>
      <c r="C536" s="54" t="s">
        <v>434</v>
      </c>
      <c r="D536" s="54" t="s">
        <v>131</v>
      </c>
      <c r="E536" s="49" t="s">
        <v>500</v>
      </c>
      <c r="F536" s="48" t="s">
        <v>533</v>
      </c>
      <c r="G536" s="51" t="s">
        <v>565</v>
      </c>
      <c r="H536" s="50">
        <v>18500</v>
      </c>
    </row>
    <row r="537" spans="1:8" hidden="1" x14ac:dyDescent="0.2">
      <c r="A537" s="53">
        <v>3230</v>
      </c>
      <c r="B537" s="53">
        <v>22606</v>
      </c>
      <c r="C537" s="55" t="s">
        <v>434</v>
      </c>
      <c r="D537" s="56" t="s">
        <v>130</v>
      </c>
      <c r="E537" s="49" t="s">
        <v>499</v>
      </c>
      <c r="F537" s="49" t="s">
        <v>530</v>
      </c>
      <c r="G537" s="51">
        <v>2017</v>
      </c>
      <c r="H537" s="50">
        <v>30701</v>
      </c>
    </row>
    <row r="538" spans="1:8" hidden="1" x14ac:dyDescent="0.2">
      <c r="A538" s="53">
        <v>3230</v>
      </c>
      <c r="B538" s="53">
        <v>22606</v>
      </c>
      <c r="C538" s="55" t="s">
        <v>434</v>
      </c>
      <c r="D538" s="56" t="s">
        <v>130</v>
      </c>
      <c r="E538" s="49" t="s">
        <v>499</v>
      </c>
      <c r="F538" s="49" t="s">
        <v>530</v>
      </c>
      <c r="G538" s="51">
        <v>2016</v>
      </c>
      <c r="H538" s="50">
        <v>30526</v>
      </c>
    </row>
    <row r="539" spans="1:8" x14ac:dyDescent="0.2">
      <c r="A539" s="53">
        <v>3230</v>
      </c>
      <c r="B539" s="53">
        <v>22606</v>
      </c>
      <c r="C539" s="54" t="s">
        <v>434</v>
      </c>
      <c r="D539" s="54" t="s">
        <v>130</v>
      </c>
      <c r="E539" s="49" t="s">
        <v>499</v>
      </c>
      <c r="F539" s="49" t="s">
        <v>530</v>
      </c>
      <c r="G539" s="51">
        <v>2018</v>
      </c>
      <c r="H539" s="50">
        <v>31525</v>
      </c>
    </row>
    <row r="540" spans="1:8" hidden="1" x14ac:dyDescent="0.2">
      <c r="A540" s="56">
        <v>3321</v>
      </c>
      <c r="B540" s="56">
        <v>22606</v>
      </c>
      <c r="C540" s="54" t="s">
        <v>434</v>
      </c>
      <c r="D540" s="54" t="s">
        <v>554</v>
      </c>
      <c r="E540" s="49" t="s">
        <v>500</v>
      </c>
      <c r="F540" s="48" t="s">
        <v>534</v>
      </c>
      <c r="G540" s="51" t="s">
        <v>565</v>
      </c>
      <c r="H540" s="50">
        <v>7000</v>
      </c>
    </row>
    <row r="541" spans="1:8" hidden="1" x14ac:dyDescent="0.2">
      <c r="A541" s="53">
        <v>3230</v>
      </c>
      <c r="B541" s="53">
        <v>22609</v>
      </c>
      <c r="C541" s="55" t="s">
        <v>434</v>
      </c>
      <c r="D541" s="56" t="s">
        <v>133</v>
      </c>
      <c r="E541" s="49" t="s">
        <v>499</v>
      </c>
      <c r="F541" s="49" t="s">
        <v>530</v>
      </c>
      <c r="G541" s="51">
        <v>2017</v>
      </c>
      <c r="H541" s="50">
        <v>8094</v>
      </c>
    </row>
    <row r="542" spans="1:8" hidden="1" x14ac:dyDescent="0.2">
      <c r="A542" s="53">
        <v>3230</v>
      </c>
      <c r="B542" s="53">
        <v>22609</v>
      </c>
      <c r="C542" s="55" t="s">
        <v>434</v>
      </c>
      <c r="D542" s="56" t="s">
        <v>133</v>
      </c>
      <c r="E542" s="49" t="s">
        <v>499</v>
      </c>
      <c r="F542" s="49" t="s">
        <v>530</v>
      </c>
      <c r="G542" s="51">
        <v>2016</v>
      </c>
      <c r="H542" s="50">
        <v>8770</v>
      </c>
    </row>
    <row r="543" spans="1:8" hidden="1" x14ac:dyDescent="0.2">
      <c r="A543" s="53">
        <v>9240</v>
      </c>
      <c r="B543" s="53">
        <v>22606</v>
      </c>
      <c r="C543" s="54" t="s">
        <v>434</v>
      </c>
      <c r="D543" s="54" t="s">
        <v>132</v>
      </c>
      <c r="E543" s="49" t="s">
        <v>505</v>
      </c>
      <c r="F543" s="49" t="s">
        <v>549</v>
      </c>
      <c r="G543" s="51" t="s">
        <v>565</v>
      </c>
      <c r="H543" s="50">
        <v>6780</v>
      </c>
    </row>
    <row r="544" spans="1:8" x14ac:dyDescent="0.2">
      <c r="A544" s="53">
        <v>3300</v>
      </c>
      <c r="B544" s="53">
        <v>22606</v>
      </c>
      <c r="C544" s="54" t="s">
        <v>434</v>
      </c>
      <c r="D544" s="54" t="s">
        <v>131</v>
      </c>
      <c r="E544" s="49" t="s">
        <v>500</v>
      </c>
      <c r="F544" s="48" t="s">
        <v>533</v>
      </c>
      <c r="G544" s="51">
        <v>2018</v>
      </c>
      <c r="H544" s="50">
        <v>18500</v>
      </c>
    </row>
    <row r="545" spans="1:8" x14ac:dyDescent="0.2">
      <c r="A545" s="53">
        <v>9240</v>
      </c>
      <c r="B545" s="53">
        <v>22606</v>
      </c>
      <c r="C545" s="54" t="s">
        <v>434</v>
      </c>
      <c r="D545" s="54" t="s">
        <v>132</v>
      </c>
      <c r="E545" s="49" t="s">
        <v>505</v>
      </c>
      <c r="F545" s="49" t="s">
        <v>549</v>
      </c>
      <c r="G545" s="51">
        <v>2018</v>
      </c>
      <c r="H545" s="50">
        <v>6780</v>
      </c>
    </row>
    <row r="546" spans="1:8" hidden="1" x14ac:dyDescent="0.2">
      <c r="A546" s="53">
        <v>3230</v>
      </c>
      <c r="B546" s="53">
        <v>22706</v>
      </c>
      <c r="C546" s="55" t="s">
        <v>434</v>
      </c>
      <c r="D546" s="56" t="s">
        <v>70</v>
      </c>
      <c r="E546" s="49" t="s">
        <v>499</v>
      </c>
      <c r="F546" s="49" t="s">
        <v>530</v>
      </c>
      <c r="G546" s="51">
        <v>2017</v>
      </c>
      <c r="H546" s="50">
        <v>634750</v>
      </c>
    </row>
    <row r="547" spans="1:8" hidden="1" x14ac:dyDescent="0.2">
      <c r="A547" s="53">
        <v>3230</v>
      </c>
      <c r="B547" s="53">
        <v>22706</v>
      </c>
      <c r="C547" s="55" t="s">
        <v>434</v>
      </c>
      <c r="D547" s="56" t="s">
        <v>70</v>
      </c>
      <c r="E547" s="49" t="s">
        <v>499</v>
      </c>
      <c r="F547" s="49" t="s">
        <v>530</v>
      </c>
      <c r="G547" s="51">
        <v>2016</v>
      </c>
      <c r="H547" s="50">
        <v>645719</v>
      </c>
    </row>
    <row r="548" spans="1:8" hidden="1" x14ac:dyDescent="0.2">
      <c r="A548" s="53">
        <v>2310</v>
      </c>
      <c r="B548" s="53">
        <v>22609</v>
      </c>
      <c r="C548" s="54" t="s">
        <v>434</v>
      </c>
      <c r="D548" s="54" t="s">
        <v>561</v>
      </c>
      <c r="E548" s="49" t="s">
        <v>496</v>
      </c>
      <c r="F548" s="49" t="s">
        <v>524</v>
      </c>
      <c r="G548" s="51" t="s">
        <v>565</v>
      </c>
      <c r="H548" s="50">
        <v>4900</v>
      </c>
    </row>
    <row r="549" spans="1:8" hidden="1" x14ac:dyDescent="0.2">
      <c r="A549" s="53">
        <v>3230</v>
      </c>
      <c r="B549" s="53">
        <v>63200</v>
      </c>
      <c r="C549" s="55" t="s">
        <v>430</v>
      </c>
      <c r="D549" s="56" t="s">
        <v>231</v>
      </c>
      <c r="E549" s="49" t="s">
        <v>499</v>
      </c>
      <c r="F549" s="49" t="s">
        <v>530</v>
      </c>
      <c r="G549" s="51">
        <v>2016</v>
      </c>
      <c r="H549" s="90">
        <v>30200</v>
      </c>
    </row>
    <row r="550" spans="1:8" hidden="1" x14ac:dyDescent="0.2">
      <c r="A550" s="53">
        <v>3230</v>
      </c>
      <c r="B550" s="53">
        <v>63200</v>
      </c>
      <c r="C550" s="55" t="s">
        <v>430</v>
      </c>
      <c r="D550" s="56" t="s">
        <v>246</v>
      </c>
      <c r="E550" s="49" t="s">
        <v>499</v>
      </c>
      <c r="F550" s="49" t="s">
        <v>530</v>
      </c>
      <c r="G550" s="51">
        <v>2017</v>
      </c>
      <c r="H550" s="90">
        <v>80000</v>
      </c>
    </row>
    <row r="551" spans="1:8" hidden="1" x14ac:dyDescent="0.2">
      <c r="A551" s="53">
        <v>3231</v>
      </c>
      <c r="B551" s="53">
        <v>22609</v>
      </c>
      <c r="C551" s="55" t="s">
        <v>434</v>
      </c>
      <c r="D551" s="56" t="s">
        <v>134</v>
      </c>
      <c r="E551" s="49" t="s">
        <v>499</v>
      </c>
      <c r="F551" s="49" t="s">
        <v>530</v>
      </c>
      <c r="G551" s="51">
        <v>2017</v>
      </c>
      <c r="H551" s="50">
        <v>27183</v>
      </c>
    </row>
    <row r="552" spans="1:8" hidden="1" x14ac:dyDescent="0.2">
      <c r="A552" s="53">
        <v>3231</v>
      </c>
      <c r="B552" s="53">
        <v>22609</v>
      </c>
      <c r="C552" s="55" t="s">
        <v>434</v>
      </c>
      <c r="D552" s="56" t="s">
        <v>134</v>
      </c>
      <c r="E552" s="49" t="s">
        <v>499</v>
      </c>
      <c r="F552" s="49" t="s">
        <v>530</v>
      </c>
      <c r="G552" s="51">
        <v>2016</v>
      </c>
      <c r="H552" s="50">
        <v>27045</v>
      </c>
    </row>
    <row r="553" spans="1:8" x14ac:dyDescent="0.2">
      <c r="A553" s="53">
        <v>3230</v>
      </c>
      <c r="B553" s="53">
        <v>22609</v>
      </c>
      <c r="C553" s="54" t="s">
        <v>434</v>
      </c>
      <c r="D553" s="54" t="s">
        <v>133</v>
      </c>
      <c r="E553" s="49" t="s">
        <v>499</v>
      </c>
      <c r="F553" s="49" t="s">
        <v>530</v>
      </c>
      <c r="G553" s="51">
        <v>2018</v>
      </c>
      <c r="H553" s="50">
        <v>8006</v>
      </c>
    </row>
    <row r="554" spans="1:8" hidden="1" x14ac:dyDescent="0.2">
      <c r="A554" s="53">
        <v>3230</v>
      </c>
      <c r="B554" s="53">
        <v>22609</v>
      </c>
      <c r="C554" s="54" t="s">
        <v>434</v>
      </c>
      <c r="D554" s="54" t="s">
        <v>133</v>
      </c>
      <c r="E554" s="49" t="s">
        <v>499</v>
      </c>
      <c r="F554" s="49" t="s">
        <v>530</v>
      </c>
      <c r="G554" s="51" t="s">
        <v>565</v>
      </c>
      <c r="H554" s="50">
        <v>8006</v>
      </c>
    </row>
    <row r="555" spans="1:8" hidden="1" x14ac:dyDescent="0.2">
      <c r="A555" s="56">
        <v>3231</v>
      </c>
      <c r="B555" s="56">
        <v>63200</v>
      </c>
      <c r="C555" s="55" t="s">
        <v>430</v>
      </c>
      <c r="D555" s="54" t="s">
        <v>483</v>
      </c>
      <c r="E555" s="49" t="s">
        <v>499</v>
      </c>
      <c r="F555" s="49" t="s">
        <v>530</v>
      </c>
      <c r="G555" s="51">
        <v>2018</v>
      </c>
      <c r="H555" s="50">
        <v>70000</v>
      </c>
    </row>
    <row r="556" spans="1:8" hidden="1" x14ac:dyDescent="0.2">
      <c r="A556" s="56">
        <v>3231</v>
      </c>
      <c r="B556" s="56">
        <v>63200</v>
      </c>
      <c r="C556" s="55" t="s">
        <v>430</v>
      </c>
      <c r="D556" s="54" t="s">
        <v>483</v>
      </c>
      <c r="E556" s="49" t="s">
        <v>499</v>
      </c>
      <c r="F556" s="49" t="s">
        <v>530</v>
      </c>
      <c r="G556" s="51" t="s">
        <v>565</v>
      </c>
      <c r="H556" s="50">
        <v>70000</v>
      </c>
    </row>
    <row r="557" spans="1:8" hidden="1" x14ac:dyDescent="0.2">
      <c r="A557" s="56">
        <v>3231</v>
      </c>
      <c r="B557" s="56">
        <v>63201</v>
      </c>
      <c r="C557" s="55" t="s">
        <v>430</v>
      </c>
      <c r="D557" s="54" t="s">
        <v>488</v>
      </c>
      <c r="E557" s="49" t="s">
        <v>499</v>
      </c>
      <c r="F557" s="49" t="s">
        <v>530</v>
      </c>
      <c r="G557" s="51">
        <v>2018</v>
      </c>
      <c r="H557" s="50">
        <v>30000</v>
      </c>
    </row>
    <row r="558" spans="1:8" hidden="1" x14ac:dyDescent="0.2">
      <c r="A558" s="56">
        <v>3231</v>
      </c>
      <c r="B558" s="56">
        <v>63201</v>
      </c>
      <c r="C558" s="55" t="s">
        <v>430</v>
      </c>
      <c r="D558" s="54" t="s">
        <v>488</v>
      </c>
      <c r="E558" s="49" t="s">
        <v>499</v>
      </c>
      <c r="F558" s="49" t="s">
        <v>530</v>
      </c>
      <c r="G558" s="51" t="s">
        <v>565</v>
      </c>
      <c r="H558" s="50">
        <v>30000</v>
      </c>
    </row>
    <row r="559" spans="1:8" x14ac:dyDescent="0.2">
      <c r="A559" s="53">
        <v>3231</v>
      </c>
      <c r="B559" s="53">
        <v>22609</v>
      </c>
      <c r="C559" s="54" t="s">
        <v>434</v>
      </c>
      <c r="D559" s="54" t="s">
        <v>134</v>
      </c>
      <c r="E559" s="49" t="s">
        <v>499</v>
      </c>
      <c r="F559" s="49" t="s">
        <v>530</v>
      </c>
      <c r="G559" s="51">
        <v>2018</v>
      </c>
      <c r="H559" s="50">
        <v>18500</v>
      </c>
    </row>
    <row r="560" spans="1:8" hidden="1" x14ac:dyDescent="0.2">
      <c r="A560" s="53">
        <v>3240</v>
      </c>
      <c r="B560" s="53">
        <v>22706</v>
      </c>
      <c r="C560" s="55" t="s">
        <v>434</v>
      </c>
      <c r="D560" s="56" t="s">
        <v>71</v>
      </c>
      <c r="E560" s="49" t="s">
        <v>499</v>
      </c>
      <c r="F560" s="49" t="s">
        <v>531</v>
      </c>
      <c r="G560" s="51">
        <v>2017</v>
      </c>
      <c r="H560" s="50">
        <v>18000</v>
      </c>
    </row>
    <row r="561" spans="1:8" hidden="1" x14ac:dyDescent="0.2">
      <c r="A561" s="53">
        <v>3240</v>
      </c>
      <c r="B561" s="53">
        <v>22706</v>
      </c>
      <c r="C561" s="55" t="s">
        <v>434</v>
      </c>
      <c r="D561" s="56" t="s">
        <v>71</v>
      </c>
      <c r="E561" s="49" t="s">
        <v>499</v>
      </c>
      <c r="F561" s="49" t="s">
        <v>531</v>
      </c>
      <c r="G561" s="51">
        <v>2016</v>
      </c>
      <c r="H561" s="50">
        <v>0</v>
      </c>
    </row>
    <row r="562" spans="1:8" hidden="1" x14ac:dyDescent="0.2">
      <c r="A562" s="53">
        <v>3231</v>
      </c>
      <c r="B562" s="53">
        <v>22609</v>
      </c>
      <c r="C562" s="54" t="s">
        <v>434</v>
      </c>
      <c r="D562" s="54" t="s">
        <v>134</v>
      </c>
      <c r="E562" s="49" t="s">
        <v>499</v>
      </c>
      <c r="F562" s="49" t="s">
        <v>530</v>
      </c>
      <c r="G562" s="51" t="s">
        <v>565</v>
      </c>
      <c r="H562" s="50">
        <v>37714</v>
      </c>
    </row>
    <row r="563" spans="1:8" x14ac:dyDescent="0.2">
      <c r="A563" s="53">
        <v>3271</v>
      </c>
      <c r="B563" s="53">
        <v>22609</v>
      </c>
      <c r="C563" s="54" t="s">
        <v>434</v>
      </c>
      <c r="D563" s="56" t="s">
        <v>135</v>
      </c>
      <c r="E563" s="49" t="s">
        <v>499</v>
      </c>
      <c r="F563" s="49" t="s">
        <v>529</v>
      </c>
      <c r="G563" s="51">
        <v>2018</v>
      </c>
      <c r="H563" s="50">
        <v>3500</v>
      </c>
    </row>
    <row r="564" spans="1:8" hidden="1" x14ac:dyDescent="0.2">
      <c r="A564" s="53">
        <v>3271</v>
      </c>
      <c r="B564" s="53">
        <v>22609</v>
      </c>
      <c r="C564" s="54" t="s">
        <v>434</v>
      </c>
      <c r="D564" s="56" t="s">
        <v>135</v>
      </c>
      <c r="E564" s="49" t="s">
        <v>499</v>
      </c>
      <c r="F564" s="49" t="s">
        <v>529</v>
      </c>
      <c r="G564" s="51" t="s">
        <v>565</v>
      </c>
      <c r="H564" s="50">
        <v>3500</v>
      </c>
    </row>
    <row r="565" spans="1:8" hidden="1" x14ac:dyDescent="0.2">
      <c r="A565" s="53">
        <v>3260</v>
      </c>
      <c r="B565" s="53">
        <v>46200</v>
      </c>
      <c r="C565" s="55" t="s">
        <v>429</v>
      </c>
      <c r="D565" s="56" t="s">
        <v>191</v>
      </c>
      <c r="E565" s="49" t="s">
        <v>499</v>
      </c>
      <c r="F565" s="49" t="s">
        <v>532</v>
      </c>
      <c r="G565" s="51">
        <v>2016</v>
      </c>
      <c r="H565" s="50">
        <v>7000</v>
      </c>
    </row>
    <row r="566" spans="1:8" hidden="1" x14ac:dyDescent="0.2">
      <c r="A566" s="53">
        <v>3260</v>
      </c>
      <c r="B566" s="53">
        <v>46200</v>
      </c>
      <c r="C566" s="55" t="s">
        <v>429</v>
      </c>
      <c r="D566" s="56" t="s">
        <v>191</v>
      </c>
      <c r="E566" s="49" t="s">
        <v>499</v>
      </c>
      <c r="F566" s="49" t="s">
        <v>532</v>
      </c>
      <c r="G566" s="51">
        <v>2017</v>
      </c>
      <c r="H566" s="50">
        <v>5700</v>
      </c>
    </row>
    <row r="567" spans="1:8" hidden="1" x14ac:dyDescent="0.2">
      <c r="A567" s="53">
        <v>3260</v>
      </c>
      <c r="B567" s="53">
        <v>46200</v>
      </c>
      <c r="C567" s="54" t="s">
        <v>429</v>
      </c>
      <c r="D567" s="56" t="s">
        <v>191</v>
      </c>
      <c r="E567" s="49" t="s">
        <v>499</v>
      </c>
      <c r="F567" s="49" t="s">
        <v>532</v>
      </c>
      <c r="G567" s="51" t="s">
        <v>565</v>
      </c>
      <c r="H567" s="50">
        <v>0</v>
      </c>
    </row>
    <row r="568" spans="1:8" hidden="1" x14ac:dyDescent="0.2">
      <c r="A568" s="53">
        <v>3260</v>
      </c>
      <c r="B568" s="53">
        <v>46200</v>
      </c>
      <c r="C568" s="54" t="s">
        <v>429</v>
      </c>
      <c r="D568" s="56" t="s">
        <v>191</v>
      </c>
      <c r="E568" s="49" t="s">
        <v>499</v>
      </c>
      <c r="F568" s="49" t="s">
        <v>532</v>
      </c>
      <c r="G568" s="51">
        <v>2018</v>
      </c>
      <c r="H568" s="50">
        <v>0</v>
      </c>
    </row>
    <row r="569" spans="1:8" hidden="1" x14ac:dyDescent="0.2">
      <c r="A569" s="53">
        <v>3260</v>
      </c>
      <c r="B569" s="53">
        <v>48000</v>
      </c>
      <c r="C569" s="55" t="s">
        <v>429</v>
      </c>
      <c r="D569" s="56" t="s">
        <v>208</v>
      </c>
      <c r="E569" s="49" t="s">
        <v>499</v>
      </c>
      <c r="F569" s="49" t="s">
        <v>532</v>
      </c>
      <c r="G569" s="51">
        <v>2016</v>
      </c>
      <c r="H569" s="50">
        <v>9600</v>
      </c>
    </row>
    <row r="570" spans="1:8" hidden="1" x14ac:dyDescent="0.2">
      <c r="A570" s="53">
        <v>3260</v>
      </c>
      <c r="B570" s="53">
        <v>48000</v>
      </c>
      <c r="C570" s="55" t="s">
        <v>429</v>
      </c>
      <c r="D570" s="56" t="s">
        <v>208</v>
      </c>
      <c r="E570" s="49" t="s">
        <v>499</v>
      </c>
      <c r="F570" s="49" t="s">
        <v>532</v>
      </c>
      <c r="G570" s="51">
        <v>2017</v>
      </c>
      <c r="H570" s="50">
        <v>11400</v>
      </c>
    </row>
    <row r="571" spans="1:8" hidden="1" x14ac:dyDescent="0.2">
      <c r="A571" s="53">
        <v>3260</v>
      </c>
      <c r="B571" s="53">
        <v>48000</v>
      </c>
      <c r="C571" s="54" t="s">
        <v>429</v>
      </c>
      <c r="D571" s="54" t="s">
        <v>208</v>
      </c>
      <c r="E571" s="49" t="s">
        <v>499</v>
      </c>
      <c r="F571" s="49" t="s">
        <v>532</v>
      </c>
      <c r="G571" s="51">
        <v>2018</v>
      </c>
      <c r="H571" s="50">
        <v>12500</v>
      </c>
    </row>
    <row r="572" spans="1:8" hidden="1" x14ac:dyDescent="0.2">
      <c r="A572" s="53">
        <v>3260</v>
      </c>
      <c r="B572" s="53">
        <v>48000</v>
      </c>
      <c r="C572" s="54" t="s">
        <v>429</v>
      </c>
      <c r="D572" s="54" t="s">
        <v>208</v>
      </c>
      <c r="E572" s="49" t="s">
        <v>499</v>
      </c>
      <c r="F572" s="49" t="s">
        <v>532</v>
      </c>
      <c r="G572" s="51" t="s">
        <v>565</v>
      </c>
      <c r="H572" s="50">
        <v>12500</v>
      </c>
    </row>
    <row r="573" spans="1:8" hidden="1" x14ac:dyDescent="0.2">
      <c r="A573" s="53">
        <v>3271</v>
      </c>
      <c r="B573" s="53">
        <v>22609</v>
      </c>
      <c r="C573" s="55" t="s">
        <v>434</v>
      </c>
      <c r="D573" s="56" t="s">
        <v>135</v>
      </c>
      <c r="E573" s="49" t="s">
        <v>499</v>
      </c>
      <c r="F573" s="49" t="s">
        <v>529</v>
      </c>
      <c r="G573" s="51">
        <v>2017</v>
      </c>
      <c r="H573" s="50">
        <v>3500</v>
      </c>
    </row>
    <row r="574" spans="1:8" hidden="1" x14ac:dyDescent="0.2">
      <c r="A574" s="53">
        <v>3271</v>
      </c>
      <c r="B574" s="53">
        <v>22609</v>
      </c>
      <c r="C574" s="55" t="s">
        <v>434</v>
      </c>
      <c r="D574" s="56" t="s">
        <v>135</v>
      </c>
      <c r="E574" s="49" t="s">
        <v>499</v>
      </c>
      <c r="F574" s="49" t="s">
        <v>529</v>
      </c>
      <c r="G574" s="51">
        <v>2016</v>
      </c>
      <c r="H574" s="50">
        <v>3500</v>
      </c>
    </row>
    <row r="575" spans="1:8" hidden="1" x14ac:dyDescent="0.2">
      <c r="A575" s="56">
        <v>3320</v>
      </c>
      <c r="B575" s="56">
        <v>22609</v>
      </c>
      <c r="C575" s="54" t="s">
        <v>434</v>
      </c>
      <c r="D575" s="54" t="s">
        <v>559</v>
      </c>
      <c r="E575" s="49" t="s">
        <v>500</v>
      </c>
      <c r="F575" s="48" t="s">
        <v>534</v>
      </c>
      <c r="G575" s="51" t="s">
        <v>565</v>
      </c>
      <c r="H575" s="50">
        <v>10000</v>
      </c>
    </row>
    <row r="576" spans="1:8" x14ac:dyDescent="0.2">
      <c r="A576" s="53">
        <v>3321</v>
      </c>
      <c r="B576" s="53">
        <v>22609</v>
      </c>
      <c r="C576" s="54" t="s">
        <v>434</v>
      </c>
      <c r="D576" s="54" t="s">
        <v>136</v>
      </c>
      <c r="E576" s="49" t="s">
        <v>500</v>
      </c>
      <c r="F576" s="48" t="s">
        <v>534</v>
      </c>
      <c r="G576" s="51">
        <v>2018</v>
      </c>
      <c r="H576" s="50">
        <v>22800</v>
      </c>
    </row>
    <row r="577" spans="1:8" hidden="1" x14ac:dyDescent="0.2">
      <c r="A577" s="53">
        <v>3271</v>
      </c>
      <c r="B577" s="53">
        <v>22706</v>
      </c>
      <c r="C577" s="55" t="s">
        <v>434</v>
      </c>
      <c r="D577" s="56" t="s">
        <v>169</v>
      </c>
      <c r="E577" s="49" t="s">
        <v>499</v>
      </c>
      <c r="F577" s="49" t="s">
        <v>529</v>
      </c>
      <c r="G577" s="51">
        <v>2017</v>
      </c>
      <c r="H577" s="50">
        <v>95500</v>
      </c>
    </row>
    <row r="578" spans="1:8" hidden="1" x14ac:dyDescent="0.2">
      <c r="A578" s="53">
        <v>3271</v>
      </c>
      <c r="B578" s="53">
        <v>22706</v>
      </c>
      <c r="C578" s="55" t="s">
        <v>434</v>
      </c>
      <c r="D578" s="56" t="s">
        <v>169</v>
      </c>
      <c r="E578" s="49" t="s">
        <v>499</v>
      </c>
      <c r="F578" s="49" t="s">
        <v>529</v>
      </c>
      <c r="G578" s="51">
        <v>2016</v>
      </c>
      <c r="H578" s="50">
        <v>101500</v>
      </c>
    </row>
    <row r="579" spans="1:8" x14ac:dyDescent="0.2">
      <c r="A579" s="53">
        <v>3340</v>
      </c>
      <c r="B579" s="53">
        <v>22609</v>
      </c>
      <c r="C579" s="54" t="s">
        <v>434</v>
      </c>
      <c r="D579" s="54" t="s">
        <v>137</v>
      </c>
      <c r="E579" s="49" t="s">
        <v>500</v>
      </c>
      <c r="F579" s="49" t="s">
        <v>538</v>
      </c>
      <c r="G579" s="51">
        <v>2018</v>
      </c>
      <c r="H579" s="50">
        <v>44000</v>
      </c>
    </row>
    <row r="580" spans="1:8" hidden="1" x14ac:dyDescent="0.2">
      <c r="A580" s="53">
        <v>3321</v>
      </c>
      <c r="B580" s="53">
        <v>22609</v>
      </c>
      <c r="C580" s="54" t="s">
        <v>434</v>
      </c>
      <c r="D580" s="54" t="s">
        <v>136</v>
      </c>
      <c r="E580" s="49" t="s">
        <v>500</v>
      </c>
      <c r="F580" s="48" t="s">
        <v>534</v>
      </c>
      <c r="G580" s="51" t="s">
        <v>565</v>
      </c>
      <c r="H580" s="94">
        <v>22800</v>
      </c>
    </row>
    <row r="581" spans="1:8" hidden="1" x14ac:dyDescent="0.2">
      <c r="A581" s="53">
        <v>3300</v>
      </c>
      <c r="B581" s="53">
        <v>13000</v>
      </c>
      <c r="C581" s="55" t="s">
        <v>427</v>
      </c>
      <c r="D581" s="55" t="s">
        <v>23</v>
      </c>
      <c r="E581" s="49" t="s">
        <v>500</v>
      </c>
      <c r="F581" s="48" t="s">
        <v>533</v>
      </c>
      <c r="G581" s="51">
        <v>2018</v>
      </c>
      <c r="H581" s="50">
        <v>73387</v>
      </c>
    </row>
    <row r="582" spans="1:8" hidden="1" x14ac:dyDescent="0.2">
      <c r="A582" s="53">
        <v>3300</v>
      </c>
      <c r="B582" s="53">
        <v>13000</v>
      </c>
      <c r="C582" s="55" t="s">
        <v>427</v>
      </c>
      <c r="D582" s="55" t="s">
        <v>23</v>
      </c>
      <c r="E582" s="49" t="s">
        <v>500</v>
      </c>
      <c r="F582" s="48" t="s">
        <v>533</v>
      </c>
      <c r="G582" s="51">
        <v>2016</v>
      </c>
      <c r="H582" s="50">
        <v>72917</v>
      </c>
    </row>
    <row r="583" spans="1:8" hidden="1" x14ac:dyDescent="0.2">
      <c r="A583" s="53">
        <v>3300</v>
      </c>
      <c r="B583" s="53">
        <v>13000</v>
      </c>
      <c r="C583" s="55" t="s">
        <v>427</v>
      </c>
      <c r="D583" s="55" t="s">
        <v>23</v>
      </c>
      <c r="E583" s="49" t="s">
        <v>500</v>
      </c>
      <c r="F583" s="48" t="s">
        <v>533</v>
      </c>
      <c r="G583" s="51">
        <v>2017</v>
      </c>
      <c r="H583" s="50">
        <v>73387</v>
      </c>
    </row>
    <row r="584" spans="1:8" hidden="1" x14ac:dyDescent="0.2">
      <c r="A584" s="53">
        <v>3300</v>
      </c>
      <c r="B584" s="53">
        <v>13000</v>
      </c>
      <c r="C584" s="55" t="s">
        <v>427</v>
      </c>
      <c r="D584" s="55" t="s">
        <v>23</v>
      </c>
      <c r="E584" s="49" t="s">
        <v>500</v>
      </c>
      <c r="F584" s="48" t="s">
        <v>533</v>
      </c>
      <c r="G584" s="51" t="s">
        <v>565</v>
      </c>
      <c r="H584" s="50">
        <v>73387</v>
      </c>
    </row>
    <row r="585" spans="1:8" hidden="1" x14ac:dyDescent="0.2">
      <c r="A585" s="53">
        <v>3300</v>
      </c>
      <c r="B585" s="53">
        <v>16000</v>
      </c>
      <c r="C585" s="55" t="s">
        <v>427</v>
      </c>
      <c r="D585" s="55" t="s">
        <v>44</v>
      </c>
      <c r="E585" s="49" t="s">
        <v>500</v>
      </c>
      <c r="F585" s="48" t="s">
        <v>533</v>
      </c>
      <c r="G585" s="51">
        <v>2018</v>
      </c>
      <c r="H585" s="50">
        <v>29383</v>
      </c>
    </row>
    <row r="586" spans="1:8" hidden="1" x14ac:dyDescent="0.2">
      <c r="A586" s="53">
        <v>3300</v>
      </c>
      <c r="B586" s="53">
        <v>16000</v>
      </c>
      <c r="C586" s="55" t="s">
        <v>427</v>
      </c>
      <c r="D586" s="55" t="s">
        <v>44</v>
      </c>
      <c r="E586" s="49" t="s">
        <v>500</v>
      </c>
      <c r="F586" s="48" t="s">
        <v>533</v>
      </c>
      <c r="G586" s="51">
        <v>2016</v>
      </c>
      <c r="H586" s="50">
        <v>29159</v>
      </c>
    </row>
    <row r="587" spans="1:8" hidden="1" x14ac:dyDescent="0.2">
      <c r="A587" s="53">
        <v>3300</v>
      </c>
      <c r="B587" s="53">
        <v>16000</v>
      </c>
      <c r="C587" s="55" t="s">
        <v>427</v>
      </c>
      <c r="D587" s="55" t="s">
        <v>44</v>
      </c>
      <c r="E587" s="49" t="s">
        <v>500</v>
      </c>
      <c r="F587" s="48" t="s">
        <v>533</v>
      </c>
      <c r="G587" s="51">
        <v>2017</v>
      </c>
      <c r="H587" s="50">
        <v>29093</v>
      </c>
    </row>
    <row r="588" spans="1:8" hidden="1" x14ac:dyDescent="0.2">
      <c r="A588" s="53">
        <v>3300</v>
      </c>
      <c r="B588" s="53">
        <v>16000</v>
      </c>
      <c r="C588" s="55" t="s">
        <v>427</v>
      </c>
      <c r="D588" s="55" t="s">
        <v>44</v>
      </c>
      <c r="E588" s="49" t="s">
        <v>500</v>
      </c>
      <c r="F588" s="48" t="s">
        <v>533</v>
      </c>
      <c r="G588" s="51" t="s">
        <v>565</v>
      </c>
      <c r="H588" s="50">
        <v>29383</v>
      </c>
    </row>
    <row r="589" spans="1:8" x14ac:dyDescent="0.2">
      <c r="A589" s="53">
        <v>3370</v>
      </c>
      <c r="B589" s="53">
        <v>22609</v>
      </c>
      <c r="C589" s="54" t="s">
        <v>434</v>
      </c>
      <c r="D589" s="56" t="s">
        <v>138</v>
      </c>
      <c r="E589" s="49" t="s">
        <v>500</v>
      </c>
      <c r="F589" s="49" t="s">
        <v>537</v>
      </c>
      <c r="G589" s="51">
        <v>2018</v>
      </c>
      <c r="H589" s="50">
        <v>18350</v>
      </c>
    </row>
    <row r="590" spans="1:8" hidden="1" x14ac:dyDescent="0.2">
      <c r="A590" s="53">
        <v>3300</v>
      </c>
      <c r="B590" s="53">
        <v>22100</v>
      </c>
      <c r="C590" s="55" t="s">
        <v>434</v>
      </c>
      <c r="D590" s="56" t="s">
        <v>94</v>
      </c>
      <c r="E590" s="49" t="s">
        <v>500</v>
      </c>
      <c r="F590" s="48" t="s">
        <v>533</v>
      </c>
      <c r="G590" s="51">
        <v>2017</v>
      </c>
      <c r="H590" s="50">
        <v>24000</v>
      </c>
    </row>
    <row r="591" spans="1:8" hidden="1" x14ac:dyDescent="0.2">
      <c r="A591" s="53">
        <v>3300</v>
      </c>
      <c r="B591" s="53">
        <v>22100</v>
      </c>
      <c r="C591" s="55" t="s">
        <v>434</v>
      </c>
      <c r="D591" s="56" t="s">
        <v>94</v>
      </c>
      <c r="E591" s="49" t="s">
        <v>500</v>
      </c>
      <c r="F591" s="48" t="s">
        <v>533</v>
      </c>
      <c r="G591" s="51">
        <v>2016</v>
      </c>
      <c r="H591" s="50">
        <v>26080</v>
      </c>
    </row>
    <row r="592" spans="1:8" hidden="1" x14ac:dyDescent="0.2">
      <c r="A592" s="53">
        <v>3340</v>
      </c>
      <c r="B592" s="53">
        <v>22609</v>
      </c>
      <c r="C592" s="54" t="s">
        <v>434</v>
      </c>
      <c r="D592" s="54" t="s">
        <v>137</v>
      </c>
      <c r="E592" s="49" t="s">
        <v>500</v>
      </c>
      <c r="F592" s="49" t="s">
        <v>538</v>
      </c>
      <c r="G592" s="51" t="s">
        <v>565</v>
      </c>
      <c r="H592" s="50">
        <v>44000</v>
      </c>
    </row>
    <row r="593" spans="1:8" hidden="1" x14ac:dyDescent="0.2">
      <c r="A593" s="53">
        <v>3300</v>
      </c>
      <c r="B593" s="53">
        <v>22102</v>
      </c>
      <c r="C593" s="55" t="s">
        <v>434</v>
      </c>
      <c r="D593" s="56" t="s">
        <v>101</v>
      </c>
      <c r="E593" s="49" t="s">
        <v>500</v>
      </c>
      <c r="F593" s="48" t="s">
        <v>533</v>
      </c>
      <c r="G593" s="51">
        <v>2017</v>
      </c>
      <c r="H593" s="50">
        <v>7500</v>
      </c>
    </row>
    <row r="594" spans="1:8" hidden="1" x14ac:dyDescent="0.2">
      <c r="A594" s="53">
        <v>3300</v>
      </c>
      <c r="B594" s="53">
        <v>22102</v>
      </c>
      <c r="C594" s="55" t="s">
        <v>434</v>
      </c>
      <c r="D594" s="56" t="s">
        <v>101</v>
      </c>
      <c r="E594" s="49" t="s">
        <v>500</v>
      </c>
      <c r="F594" s="48" t="s">
        <v>533</v>
      </c>
      <c r="G594" s="51">
        <v>2016</v>
      </c>
      <c r="H594" s="50">
        <v>8500</v>
      </c>
    </row>
    <row r="595" spans="1:8" hidden="1" x14ac:dyDescent="0.2">
      <c r="A595" s="56">
        <v>3340</v>
      </c>
      <c r="B595" s="56">
        <v>22609</v>
      </c>
      <c r="C595" s="54" t="s">
        <v>434</v>
      </c>
      <c r="D595" s="54" t="s">
        <v>555</v>
      </c>
      <c r="E595" s="49" t="s">
        <v>500</v>
      </c>
      <c r="F595" s="49" t="s">
        <v>538</v>
      </c>
      <c r="G595" s="51" t="s">
        <v>565</v>
      </c>
      <c r="H595" s="50">
        <v>6000</v>
      </c>
    </row>
    <row r="596" spans="1:8" x14ac:dyDescent="0.2">
      <c r="A596" s="53">
        <v>3380</v>
      </c>
      <c r="B596" s="53">
        <v>22609</v>
      </c>
      <c r="C596" s="54" t="s">
        <v>434</v>
      </c>
      <c r="D596" s="56" t="s">
        <v>139</v>
      </c>
      <c r="E596" s="49" t="s">
        <v>500</v>
      </c>
      <c r="F596" s="49" t="s">
        <v>536</v>
      </c>
      <c r="G596" s="51">
        <v>2018</v>
      </c>
      <c r="H596" s="50">
        <v>114500</v>
      </c>
    </row>
    <row r="597" spans="1:8" x14ac:dyDescent="0.2">
      <c r="A597" s="53">
        <v>3381</v>
      </c>
      <c r="B597" s="53">
        <v>22609</v>
      </c>
      <c r="C597" s="54" t="s">
        <v>434</v>
      </c>
      <c r="D597" s="54" t="s">
        <v>140</v>
      </c>
      <c r="E597" s="49" t="s">
        <v>500</v>
      </c>
      <c r="F597" s="49" t="s">
        <v>536</v>
      </c>
      <c r="G597" s="51">
        <v>2018</v>
      </c>
      <c r="H597" s="50">
        <v>54100</v>
      </c>
    </row>
    <row r="598" spans="1:8" hidden="1" x14ac:dyDescent="0.2">
      <c r="A598" s="53">
        <v>3300</v>
      </c>
      <c r="B598" s="53">
        <v>22606</v>
      </c>
      <c r="C598" s="55" t="s">
        <v>434</v>
      </c>
      <c r="D598" s="56" t="s">
        <v>131</v>
      </c>
      <c r="E598" s="49" t="s">
        <v>500</v>
      </c>
      <c r="F598" s="48" t="s">
        <v>533</v>
      </c>
      <c r="G598" s="51">
        <v>2017</v>
      </c>
      <c r="H598" s="50">
        <v>16740</v>
      </c>
    </row>
    <row r="599" spans="1:8" hidden="1" x14ac:dyDescent="0.2">
      <c r="A599" s="53">
        <v>3300</v>
      </c>
      <c r="B599" s="53">
        <v>22606</v>
      </c>
      <c r="C599" s="55" t="s">
        <v>434</v>
      </c>
      <c r="D599" s="56" t="s">
        <v>131</v>
      </c>
      <c r="E599" s="49" t="s">
        <v>500</v>
      </c>
      <c r="F599" s="48" t="s">
        <v>533</v>
      </c>
      <c r="G599" s="51">
        <v>2016</v>
      </c>
      <c r="H599" s="50">
        <v>14500</v>
      </c>
    </row>
    <row r="600" spans="1:8" hidden="1" x14ac:dyDescent="0.2">
      <c r="A600" s="53">
        <v>3370</v>
      </c>
      <c r="B600" s="53">
        <v>22609</v>
      </c>
      <c r="C600" s="54" t="s">
        <v>434</v>
      </c>
      <c r="D600" s="56" t="s">
        <v>138</v>
      </c>
      <c r="E600" s="49" t="s">
        <v>500</v>
      </c>
      <c r="F600" s="49" t="s">
        <v>537</v>
      </c>
      <c r="G600" s="51" t="s">
        <v>565</v>
      </c>
      <c r="H600" s="50">
        <v>18350</v>
      </c>
    </row>
    <row r="601" spans="1:8" hidden="1" x14ac:dyDescent="0.2">
      <c r="A601" s="53">
        <v>3380</v>
      </c>
      <c r="B601" s="53">
        <v>22609</v>
      </c>
      <c r="C601" s="54" t="s">
        <v>434</v>
      </c>
      <c r="D601" s="56" t="s">
        <v>139</v>
      </c>
      <c r="E601" s="49" t="s">
        <v>500</v>
      </c>
      <c r="F601" s="49" t="s">
        <v>536</v>
      </c>
      <c r="G601" s="51" t="s">
        <v>565</v>
      </c>
      <c r="H601" s="50">
        <v>114500</v>
      </c>
    </row>
    <row r="602" spans="1:8" hidden="1" x14ac:dyDescent="0.2">
      <c r="A602" s="53">
        <v>3321</v>
      </c>
      <c r="B602" s="53">
        <v>13000</v>
      </c>
      <c r="C602" s="55" t="s">
        <v>427</v>
      </c>
      <c r="D602" s="55" t="s">
        <v>24</v>
      </c>
      <c r="E602" s="49" t="s">
        <v>500</v>
      </c>
      <c r="F602" s="48" t="s">
        <v>534</v>
      </c>
      <c r="G602" s="51">
        <v>2018</v>
      </c>
      <c r="H602" s="50">
        <v>105394</v>
      </c>
    </row>
    <row r="603" spans="1:8" hidden="1" x14ac:dyDescent="0.2">
      <c r="A603" s="53">
        <v>3321</v>
      </c>
      <c r="B603" s="53">
        <v>13000</v>
      </c>
      <c r="C603" s="55" t="s">
        <v>427</v>
      </c>
      <c r="D603" s="55" t="s">
        <v>24</v>
      </c>
      <c r="E603" s="49" t="s">
        <v>500</v>
      </c>
      <c r="F603" s="48" t="s">
        <v>534</v>
      </c>
      <c r="G603" s="51">
        <v>2016</v>
      </c>
      <c r="H603" s="50">
        <v>107737</v>
      </c>
    </row>
    <row r="604" spans="1:8" hidden="1" x14ac:dyDescent="0.2">
      <c r="A604" s="53">
        <v>3321</v>
      </c>
      <c r="B604" s="53">
        <v>13000</v>
      </c>
      <c r="C604" s="55" t="s">
        <v>427</v>
      </c>
      <c r="D604" s="55" t="s">
        <v>24</v>
      </c>
      <c r="E604" s="49" t="s">
        <v>500</v>
      </c>
      <c r="F604" s="48" t="s">
        <v>534</v>
      </c>
      <c r="G604" s="51">
        <v>2017</v>
      </c>
      <c r="H604" s="50">
        <v>105394</v>
      </c>
    </row>
    <row r="605" spans="1:8" hidden="1" x14ac:dyDescent="0.2">
      <c r="A605" s="53">
        <v>3321</v>
      </c>
      <c r="B605" s="53">
        <v>13000</v>
      </c>
      <c r="C605" s="55" t="s">
        <v>427</v>
      </c>
      <c r="D605" s="55" t="s">
        <v>24</v>
      </c>
      <c r="E605" s="49" t="s">
        <v>500</v>
      </c>
      <c r="F605" s="48" t="s">
        <v>534</v>
      </c>
      <c r="G605" s="51" t="s">
        <v>565</v>
      </c>
      <c r="H605" s="50">
        <v>105394</v>
      </c>
    </row>
    <row r="606" spans="1:8" hidden="1" x14ac:dyDescent="0.2">
      <c r="A606" s="53">
        <v>3321</v>
      </c>
      <c r="B606" s="53">
        <v>16000</v>
      </c>
      <c r="C606" s="55" t="s">
        <v>427</v>
      </c>
      <c r="D606" s="56" t="s">
        <v>45</v>
      </c>
      <c r="E606" s="49" t="s">
        <v>500</v>
      </c>
      <c r="F606" s="48" t="s">
        <v>534</v>
      </c>
      <c r="G606" s="51">
        <v>2018</v>
      </c>
      <c r="H606" s="50">
        <v>34407</v>
      </c>
    </row>
    <row r="607" spans="1:8" hidden="1" x14ac:dyDescent="0.2">
      <c r="A607" s="53">
        <v>3321</v>
      </c>
      <c r="B607" s="53">
        <v>16000</v>
      </c>
      <c r="C607" s="55" t="s">
        <v>427</v>
      </c>
      <c r="D607" s="55" t="s">
        <v>45</v>
      </c>
      <c r="E607" s="49" t="s">
        <v>500</v>
      </c>
      <c r="F607" s="48" t="s">
        <v>534</v>
      </c>
      <c r="G607" s="51">
        <v>2016</v>
      </c>
      <c r="H607" s="50">
        <v>35079</v>
      </c>
    </row>
    <row r="608" spans="1:8" hidden="1" x14ac:dyDescent="0.2">
      <c r="A608" s="53">
        <v>3321</v>
      </c>
      <c r="B608" s="53">
        <v>16000</v>
      </c>
      <c r="C608" s="55" t="s">
        <v>427</v>
      </c>
      <c r="D608" s="55" t="s">
        <v>45</v>
      </c>
      <c r="E608" s="49" t="s">
        <v>500</v>
      </c>
      <c r="F608" s="48" t="s">
        <v>534</v>
      </c>
      <c r="G608" s="51">
        <v>2017</v>
      </c>
      <c r="H608" s="50">
        <v>35265</v>
      </c>
    </row>
    <row r="609" spans="1:8" hidden="1" x14ac:dyDescent="0.2">
      <c r="A609" s="53">
        <v>3321</v>
      </c>
      <c r="B609" s="53">
        <v>16000</v>
      </c>
      <c r="C609" s="55" t="s">
        <v>427</v>
      </c>
      <c r="D609" s="56" t="s">
        <v>45</v>
      </c>
      <c r="E609" s="49" t="s">
        <v>500</v>
      </c>
      <c r="F609" s="48" t="s">
        <v>534</v>
      </c>
      <c r="G609" s="51" t="s">
        <v>565</v>
      </c>
      <c r="H609" s="50">
        <v>34407</v>
      </c>
    </row>
    <row r="610" spans="1:8" hidden="1" x14ac:dyDescent="0.2">
      <c r="A610" s="53">
        <v>3381</v>
      </c>
      <c r="B610" s="53">
        <v>22609</v>
      </c>
      <c r="C610" s="54" t="s">
        <v>434</v>
      </c>
      <c r="D610" s="54" t="s">
        <v>140</v>
      </c>
      <c r="E610" s="49" t="s">
        <v>500</v>
      </c>
      <c r="F610" s="49" t="s">
        <v>536</v>
      </c>
      <c r="G610" s="51" t="s">
        <v>565</v>
      </c>
      <c r="H610" s="50">
        <v>54100</v>
      </c>
    </row>
    <row r="611" spans="1:8" x14ac:dyDescent="0.2">
      <c r="A611" s="53">
        <v>3410</v>
      </c>
      <c r="B611" s="53">
        <v>22609</v>
      </c>
      <c r="C611" s="54" t="s">
        <v>434</v>
      </c>
      <c r="D611" s="54" t="s">
        <v>141</v>
      </c>
      <c r="E611" s="49" t="s">
        <v>501</v>
      </c>
      <c r="F611" s="49" t="s">
        <v>542</v>
      </c>
      <c r="G611" s="51">
        <v>2018</v>
      </c>
      <c r="H611" s="50">
        <v>24900</v>
      </c>
    </row>
    <row r="612" spans="1:8" hidden="1" x14ac:dyDescent="0.2">
      <c r="A612" s="53">
        <v>3321</v>
      </c>
      <c r="B612" s="53">
        <v>22609</v>
      </c>
      <c r="C612" s="55" t="s">
        <v>434</v>
      </c>
      <c r="D612" s="56" t="s">
        <v>136</v>
      </c>
      <c r="E612" s="49" t="s">
        <v>500</v>
      </c>
      <c r="F612" s="48" t="s">
        <v>534</v>
      </c>
      <c r="G612" s="51">
        <v>2017</v>
      </c>
      <c r="H612" s="50">
        <v>18600</v>
      </c>
    </row>
    <row r="613" spans="1:8" hidden="1" x14ac:dyDescent="0.2">
      <c r="A613" s="53">
        <v>3321</v>
      </c>
      <c r="B613" s="53">
        <v>22609</v>
      </c>
      <c r="C613" s="55" t="s">
        <v>434</v>
      </c>
      <c r="D613" s="56" t="s">
        <v>136</v>
      </c>
      <c r="E613" s="49" t="s">
        <v>500</v>
      </c>
      <c r="F613" s="48" t="s">
        <v>534</v>
      </c>
      <c r="G613" s="51">
        <v>2016</v>
      </c>
      <c r="H613" s="50">
        <v>16750</v>
      </c>
    </row>
    <row r="614" spans="1:8" hidden="1" x14ac:dyDescent="0.2">
      <c r="A614" s="53">
        <v>3410</v>
      </c>
      <c r="B614" s="53">
        <v>22609</v>
      </c>
      <c r="C614" s="54" t="s">
        <v>434</v>
      </c>
      <c r="D614" s="54" t="s">
        <v>141</v>
      </c>
      <c r="E614" s="49" t="s">
        <v>501</v>
      </c>
      <c r="F614" s="49" t="s">
        <v>542</v>
      </c>
      <c r="G614" s="51" t="s">
        <v>565</v>
      </c>
      <c r="H614" s="50">
        <v>23000</v>
      </c>
    </row>
    <row r="615" spans="1:8" hidden="1" x14ac:dyDescent="0.2">
      <c r="A615" s="53">
        <v>3321</v>
      </c>
      <c r="B615" s="53">
        <v>63200</v>
      </c>
      <c r="C615" s="55" t="s">
        <v>430</v>
      </c>
      <c r="D615" s="56" t="s">
        <v>232</v>
      </c>
      <c r="E615" s="49" t="s">
        <v>500</v>
      </c>
      <c r="F615" s="48" t="s">
        <v>534</v>
      </c>
      <c r="G615" s="51">
        <v>2016</v>
      </c>
      <c r="H615" s="90">
        <v>30000</v>
      </c>
    </row>
    <row r="616" spans="1:8" hidden="1" x14ac:dyDescent="0.2">
      <c r="A616" s="53">
        <v>3330</v>
      </c>
      <c r="B616" s="53">
        <v>21200</v>
      </c>
      <c r="C616" s="55" t="s">
        <v>434</v>
      </c>
      <c r="D616" s="56" t="s">
        <v>81</v>
      </c>
      <c r="E616" s="49" t="s">
        <v>500</v>
      </c>
      <c r="F616" s="49" t="s">
        <v>535</v>
      </c>
      <c r="G616" s="51">
        <v>2017</v>
      </c>
      <c r="H616" s="50">
        <v>2000</v>
      </c>
    </row>
    <row r="617" spans="1:8" hidden="1" x14ac:dyDescent="0.2">
      <c r="A617" s="53">
        <v>3330</v>
      </c>
      <c r="B617" s="53">
        <v>21200</v>
      </c>
      <c r="C617" s="55" t="s">
        <v>434</v>
      </c>
      <c r="D617" s="56" t="s">
        <v>81</v>
      </c>
      <c r="E617" s="49" t="s">
        <v>500</v>
      </c>
      <c r="F617" s="49" t="s">
        <v>535</v>
      </c>
      <c r="G617" s="51">
        <v>2016</v>
      </c>
      <c r="H617" s="50">
        <v>4000</v>
      </c>
    </row>
    <row r="618" spans="1:8" hidden="1" x14ac:dyDescent="0.2">
      <c r="A618" s="53">
        <v>4910</v>
      </c>
      <c r="B618" s="53">
        <v>22609</v>
      </c>
      <c r="C618" s="54" t="s">
        <v>434</v>
      </c>
      <c r="D618" s="54" t="s">
        <v>142</v>
      </c>
      <c r="E618" s="49" t="s">
        <v>503</v>
      </c>
      <c r="F618" s="49" t="s">
        <v>546</v>
      </c>
      <c r="G618" s="51" t="s">
        <v>565</v>
      </c>
      <c r="H618" s="50">
        <v>13300</v>
      </c>
    </row>
    <row r="619" spans="1:8" x14ac:dyDescent="0.2">
      <c r="A619" s="53">
        <v>4910</v>
      </c>
      <c r="B619" s="53">
        <v>22609</v>
      </c>
      <c r="C619" s="54" t="s">
        <v>434</v>
      </c>
      <c r="D619" s="54" t="s">
        <v>142</v>
      </c>
      <c r="E619" s="49" t="s">
        <v>503</v>
      </c>
      <c r="F619" s="49" t="s">
        <v>546</v>
      </c>
      <c r="G619" s="51">
        <v>2018</v>
      </c>
      <c r="H619" s="50">
        <v>13300</v>
      </c>
    </row>
    <row r="620" spans="1:8" hidden="1" x14ac:dyDescent="0.2">
      <c r="A620" s="56">
        <v>3330</v>
      </c>
      <c r="B620" s="56">
        <v>63200</v>
      </c>
      <c r="C620" s="55" t="s">
        <v>430</v>
      </c>
      <c r="D620" s="54" t="s">
        <v>485</v>
      </c>
      <c r="E620" s="49" t="s">
        <v>500</v>
      </c>
      <c r="F620" s="48" t="s">
        <v>534</v>
      </c>
      <c r="G620" s="51">
        <v>2018</v>
      </c>
      <c r="H620" s="50">
        <v>50000</v>
      </c>
    </row>
    <row r="621" spans="1:8" hidden="1" x14ac:dyDescent="0.2">
      <c r="A621" s="56">
        <v>3330</v>
      </c>
      <c r="B621" s="56">
        <v>63200</v>
      </c>
      <c r="C621" s="55" t="s">
        <v>430</v>
      </c>
      <c r="D621" s="54" t="s">
        <v>484</v>
      </c>
      <c r="E621" s="49" t="s">
        <v>500</v>
      </c>
      <c r="F621" s="49" t="s">
        <v>535</v>
      </c>
      <c r="G621" s="51">
        <v>2018</v>
      </c>
      <c r="H621" s="50">
        <v>50000</v>
      </c>
    </row>
    <row r="622" spans="1:8" hidden="1" x14ac:dyDescent="0.2">
      <c r="A622" s="56">
        <v>3330</v>
      </c>
      <c r="B622" s="56">
        <v>63200</v>
      </c>
      <c r="C622" s="55" t="s">
        <v>430</v>
      </c>
      <c r="D622" s="54" t="s">
        <v>485</v>
      </c>
      <c r="E622" s="49" t="s">
        <v>500</v>
      </c>
      <c r="F622" s="48" t="s">
        <v>534</v>
      </c>
      <c r="G622" s="51" t="s">
        <v>565</v>
      </c>
      <c r="H622" s="50">
        <v>50000</v>
      </c>
    </row>
    <row r="623" spans="1:8" hidden="1" x14ac:dyDescent="0.2">
      <c r="A623" s="56">
        <v>3330</v>
      </c>
      <c r="B623" s="56">
        <v>63200</v>
      </c>
      <c r="C623" s="55" t="s">
        <v>430</v>
      </c>
      <c r="D623" s="54" t="s">
        <v>484</v>
      </c>
      <c r="E623" s="49" t="s">
        <v>500</v>
      </c>
      <c r="F623" s="49" t="s">
        <v>535</v>
      </c>
      <c r="G623" s="51" t="s">
        <v>565</v>
      </c>
      <c r="H623" s="50">
        <v>50000</v>
      </c>
    </row>
    <row r="624" spans="1:8" hidden="1" x14ac:dyDescent="0.2">
      <c r="A624" s="56">
        <v>3330</v>
      </c>
      <c r="B624" s="56">
        <v>63201</v>
      </c>
      <c r="C624" s="55" t="s">
        <v>430</v>
      </c>
      <c r="D624" s="54" t="s">
        <v>486</v>
      </c>
      <c r="E624" s="49" t="s">
        <v>500</v>
      </c>
      <c r="F624" s="49" t="s">
        <v>535</v>
      </c>
      <c r="G624" s="51">
        <v>2018</v>
      </c>
      <c r="H624" s="50">
        <v>15000</v>
      </c>
    </row>
    <row r="625" spans="1:8" hidden="1" x14ac:dyDescent="0.2">
      <c r="A625" s="56">
        <v>3330</v>
      </c>
      <c r="B625" s="56">
        <v>63201</v>
      </c>
      <c r="C625" s="55" t="s">
        <v>430</v>
      </c>
      <c r="D625" s="54" t="s">
        <v>486</v>
      </c>
      <c r="E625" s="49" t="s">
        <v>500</v>
      </c>
      <c r="F625" s="49" t="s">
        <v>535</v>
      </c>
      <c r="G625" s="51" t="s">
        <v>565</v>
      </c>
      <c r="H625" s="50">
        <v>15000</v>
      </c>
    </row>
    <row r="626" spans="1:8" hidden="1" x14ac:dyDescent="0.2">
      <c r="A626" s="53">
        <v>3330</v>
      </c>
      <c r="B626" s="53">
        <v>63210</v>
      </c>
      <c r="C626" s="55" t="s">
        <v>430</v>
      </c>
      <c r="D626" s="56" t="s">
        <v>234</v>
      </c>
      <c r="E626" s="49" t="s">
        <v>500</v>
      </c>
      <c r="F626" s="49" t="s">
        <v>535</v>
      </c>
      <c r="G626" s="51">
        <v>2016</v>
      </c>
      <c r="H626" s="90">
        <v>10000</v>
      </c>
    </row>
    <row r="627" spans="1:8" x14ac:dyDescent="0.2">
      <c r="A627" s="53">
        <v>4391</v>
      </c>
      <c r="B627" s="53">
        <v>22614</v>
      </c>
      <c r="C627" s="54" t="s">
        <v>434</v>
      </c>
      <c r="D627" s="54" t="s">
        <v>143</v>
      </c>
      <c r="E627" s="49" t="s">
        <v>502</v>
      </c>
      <c r="F627" s="49" t="s">
        <v>543</v>
      </c>
      <c r="G627" s="51">
        <v>2018</v>
      </c>
      <c r="H627" s="50">
        <v>62500</v>
      </c>
    </row>
    <row r="628" spans="1:8" hidden="1" x14ac:dyDescent="0.2">
      <c r="A628" s="53">
        <v>3340</v>
      </c>
      <c r="B628" s="53">
        <v>22609</v>
      </c>
      <c r="C628" s="55" t="s">
        <v>434</v>
      </c>
      <c r="D628" s="56" t="s">
        <v>137</v>
      </c>
      <c r="E628" s="49" t="s">
        <v>500</v>
      </c>
      <c r="F628" s="49" t="s">
        <v>538</v>
      </c>
      <c r="G628" s="51">
        <v>2017</v>
      </c>
      <c r="H628" s="50">
        <v>52880</v>
      </c>
    </row>
    <row r="629" spans="1:8" hidden="1" x14ac:dyDescent="0.2">
      <c r="A629" s="53">
        <v>3340</v>
      </c>
      <c r="B629" s="53">
        <v>22609</v>
      </c>
      <c r="C629" s="55" t="s">
        <v>434</v>
      </c>
      <c r="D629" s="56" t="s">
        <v>137</v>
      </c>
      <c r="E629" s="49" t="s">
        <v>500</v>
      </c>
      <c r="F629" s="49" t="s">
        <v>538</v>
      </c>
      <c r="G629" s="51">
        <v>2016</v>
      </c>
      <c r="H629" s="50">
        <v>51200</v>
      </c>
    </row>
    <row r="630" spans="1:8" hidden="1" x14ac:dyDescent="0.2">
      <c r="A630" s="53">
        <v>4391</v>
      </c>
      <c r="B630" s="53">
        <v>22614</v>
      </c>
      <c r="C630" s="54" t="s">
        <v>434</v>
      </c>
      <c r="D630" s="54" t="s">
        <v>143</v>
      </c>
      <c r="E630" s="49" t="s">
        <v>502</v>
      </c>
      <c r="F630" s="49" t="s">
        <v>543</v>
      </c>
      <c r="G630" s="51" t="s">
        <v>565</v>
      </c>
      <c r="H630" s="50">
        <v>62500</v>
      </c>
    </row>
    <row r="631" spans="1:8" hidden="1" x14ac:dyDescent="0.2">
      <c r="A631" s="53">
        <v>1350</v>
      </c>
      <c r="B631" s="53">
        <v>22699</v>
      </c>
      <c r="C631" s="54" t="s">
        <v>434</v>
      </c>
      <c r="D631" s="54" t="s">
        <v>144</v>
      </c>
      <c r="E631" s="49" t="s">
        <v>491</v>
      </c>
      <c r="F631" s="49" t="s">
        <v>510</v>
      </c>
      <c r="G631" s="51" t="s">
        <v>565</v>
      </c>
      <c r="H631" s="50">
        <v>1000</v>
      </c>
    </row>
    <row r="632" spans="1:8" x14ac:dyDescent="0.2">
      <c r="A632" s="53">
        <v>1350</v>
      </c>
      <c r="B632" s="53">
        <v>22699</v>
      </c>
      <c r="C632" s="54" t="s">
        <v>434</v>
      </c>
      <c r="D632" s="54" t="s">
        <v>144</v>
      </c>
      <c r="E632" s="49" t="s">
        <v>491</v>
      </c>
      <c r="F632" s="49" t="s">
        <v>510</v>
      </c>
      <c r="G632" s="51">
        <v>2018</v>
      </c>
      <c r="H632" s="50">
        <v>2200</v>
      </c>
    </row>
    <row r="633" spans="1:8" hidden="1" x14ac:dyDescent="0.2">
      <c r="A633" s="53">
        <v>3340</v>
      </c>
      <c r="B633" s="53">
        <v>22706</v>
      </c>
      <c r="C633" s="55" t="s">
        <v>434</v>
      </c>
      <c r="D633" s="56" t="s">
        <v>170</v>
      </c>
      <c r="E633" s="49" t="s">
        <v>500</v>
      </c>
      <c r="F633" s="49" t="s">
        <v>538</v>
      </c>
      <c r="G633" s="51">
        <v>2017</v>
      </c>
      <c r="H633" s="50">
        <v>28700</v>
      </c>
    </row>
    <row r="634" spans="1:8" hidden="1" x14ac:dyDescent="0.2">
      <c r="A634" s="53">
        <v>3340</v>
      </c>
      <c r="B634" s="53">
        <v>22706</v>
      </c>
      <c r="C634" s="55" t="s">
        <v>434</v>
      </c>
      <c r="D634" s="56" t="s">
        <v>170</v>
      </c>
      <c r="E634" s="49" t="s">
        <v>500</v>
      </c>
      <c r="F634" s="49" t="s">
        <v>538</v>
      </c>
      <c r="G634" s="51">
        <v>2016</v>
      </c>
      <c r="H634" s="50">
        <v>0</v>
      </c>
    </row>
    <row r="635" spans="1:8" hidden="1" x14ac:dyDescent="0.2">
      <c r="A635" s="53">
        <v>1622</v>
      </c>
      <c r="B635" s="53">
        <v>22699</v>
      </c>
      <c r="C635" s="54" t="s">
        <v>434</v>
      </c>
      <c r="D635" s="56" t="s">
        <v>145</v>
      </c>
      <c r="E635" s="49" t="s">
        <v>493</v>
      </c>
      <c r="F635" s="49" t="s">
        <v>516</v>
      </c>
      <c r="G635" s="51" t="s">
        <v>565</v>
      </c>
      <c r="H635" s="50">
        <v>500</v>
      </c>
    </row>
    <row r="636" spans="1:8" hidden="1" x14ac:dyDescent="0.2">
      <c r="A636" s="53">
        <v>3340</v>
      </c>
      <c r="B636" s="53">
        <v>48900</v>
      </c>
      <c r="C636" s="54" t="s">
        <v>429</v>
      </c>
      <c r="D636" s="54" t="s">
        <v>221</v>
      </c>
      <c r="E636" s="49" t="s">
        <v>500</v>
      </c>
      <c r="F636" s="49" t="s">
        <v>538</v>
      </c>
      <c r="G636" s="51">
        <v>2018</v>
      </c>
      <c r="H636" s="50">
        <v>15600</v>
      </c>
    </row>
    <row r="637" spans="1:8" hidden="1" x14ac:dyDescent="0.2">
      <c r="A637" s="53">
        <v>3340</v>
      </c>
      <c r="B637" s="53">
        <v>48900</v>
      </c>
      <c r="C637" s="55" t="s">
        <v>429</v>
      </c>
      <c r="D637" s="56" t="s">
        <v>221</v>
      </c>
      <c r="E637" s="49" t="s">
        <v>500</v>
      </c>
      <c r="F637" s="49" t="s">
        <v>538</v>
      </c>
      <c r="G637" s="51">
        <v>2016</v>
      </c>
      <c r="H637" s="50">
        <v>23000</v>
      </c>
    </row>
    <row r="638" spans="1:8" hidden="1" x14ac:dyDescent="0.2">
      <c r="A638" s="53">
        <v>3340</v>
      </c>
      <c r="B638" s="53">
        <v>48900</v>
      </c>
      <c r="C638" s="55" t="s">
        <v>429</v>
      </c>
      <c r="D638" s="56" t="s">
        <v>221</v>
      </c>
      <c r="E638" s="49" t="s">
        <v>500</v>
      </c>
      <c r="F638" s="49" t="s">
        <v>538</v>
      </c>
      <c r="G638" s="51">
        <v>2017</v>
      </c>
      <c r="H638" s="50">
        <v>18600</v>
      </c>
    </row>
    <row r="639" spans="1:8" hidden="1" x14ac:dyDescent="0.2">
      <c r="A639" s="53">
        <v>3340</v>
      </c>
      <c r="B639" s="53">
        <v>48900</v>
      </c>
      <c r="C639" s="54" t="s">
        <v>429</v>
      </c>
      <c r="D639" s="54" t="s">
        <v>221</v>
      </c>
      <c r="E639" s="49" t="s">
        <v>500</v>
      </c>
      <c r="F639" s="49" t="s">
        <v>538</v>
      </c>
      <c r="G639" s="51" t="s">
        <v>565</v>
      </c>
      <c r="H639" s="50">
        <v>15600</v>
      </c>
    </row>
    <row r="640" spans="1:8" hidden="1" x14ac:dyDescent="0.2">
      <c r="A640" s="53">
        <v>3340</v>
      </c>
      <c r="B640" s="53">
        <v>48901</v>
      </c>
      <c r="C640" s="55" t="s">
        <v>429</v>
      </c>
      <c r="D640" s="56" t="s">
        <v>222</v>
      </c>
      <c r="E640" s="49" t="s">
        <v>500</v>
      </c>
      <c r="F640" s="49" t="s">
        <v>538</v>
      </c>
      <c r="G640" s="51">
        <v>2016</v>
      </c>
      <c r="H640" s="50">
        <v>0</v>
      </c>
    </row>
    <row r="641" spans="1:8" hidden="1" x14ac:dyDescent="0.2">
      <c r="A641" s="53">
        <v>3340</v>
      </c>
      <c r="B641" s="53">
        <v>48901</v>
      </c>
      <c r="C641" s="55" t="s">
        <v>429</v>
      </c>
      <c r="D641" s="56" t="s">
        <v>222</v>
      </c>
      <c r="E641" s="49" t="s">
        <v>500</v>
      </c>
      <c r="F641" s="49" t="s">
        <v>538</v>
      </c>
      <c r="G641" s="51">
        <v>2017</v>
      </c>
      <c r="H641" s="50">
        <v>4000</v>
      </c>
    </row>
    <row r="642" spans="1:8" hidden="1" x14ac:dyDescent="0.2">
      <c r="A642" s="53">
        <v>3340</v>
      </c>
      <c r="B642" s="53">
        <v>48901</v>
      </c>
      <c r="C642" s="54" t="s">
        <v>429</v>
      </c>
      <c r="D642" s="56" t="s">
        <v>222</v>
      </c>
      <c r="E642" s="49" t="s">
        <v>500</v>
      </c>
      <c r="F642" s="49" t="s">
        <v>538</v>
      </c>
      <c r="G642" s="51" t="s">
        <v>565</v>
      </c>
      <c r="H642" s="50">
        <v>4000</v>
      </c>
    </row>
    <row r="643" spans="1:8" hidden="1" x14ac:dyDescent="0.2">
      <c r="A643" s="53">
        <v>3340</v>
      </c>
      <c r="B643" s="53">
        <v>48901</v>
      </c>
      <c r="C643" s="54" t="s">
        <v>429</v>
      </c>
      <c r="D643" s="56" t="s">
        <v>222</v>
      </c>
      <c r="E643" s="49" t="s">
        <v>500</v>
      </c>
      <c r="F643" s="49" t="s">
        <v>538</v>
      </c>
      <c r="G643" s="51">
        <v>2018</v>
      </c>
      <c r="H643" s="50">
        <v>4000</v>
      </c>
    </row>
    <row r="644" spans="1:8" hidden="1" x14ac:dyDescent="0.2">
      <c r="A644" s="53">
        <v>3340</v>
      </c>
      <c r="B644" s="53">
        <v>48902</v>
      </c>
      <c r="C644" s="54" t="s">
        <v>429</v>
      </c>
      <c r="D644" s="56" t="s">
        <v>223</v>
      </c>
      <c r="E644" s="49" t="s">
        <v>500</v>
      </c>
      <c r="F644" s="49" t="s">
        <v>538</v>
      </c>
      <c r="G644" s="51">
        <v>2018</v>
      </c>
      <c r="H644" s="50">
        <v>8000</v>
      </c>
    </row>
    <row r="645" spans="1:8" hidden="1" x14ac:dyDescent="0.2">
      <c r="A645" s="53">
        <v>3340</v>
      </c>
      <c r="B645" s="53">
        <v>48902</v>
      </c>
      <c r="C645" s="55" t="s">
        <v>429</v>
      </c>
      <c r="D645" s="56" t="s">
        <v>223</v>
      </c>
      <c r="E645" s="49" t="s">
        <v>500</v>
      </c>
      <c r="F645" s="49" t="s">
        <v>538</v>
      </c>
      <c r="G645" s="51">
        <v>2016</v>
      </c>
      <c r="H645" s="50">
        <v>0</v>
      </c>
    </row>
    <row r="646" spans="1:8" hidden="1" x14ac:dyDescent="0.2">
      <c r="A646" s="53">
        <v>3340</v>
      </c>
      <c r="B646" s="53">
        <v>48902</v>
      </c>
      <c r="C646" s="55" t="s">
        <v>429</v>
      </c>
      <c r="D646" s="56" t="s">
        <v>223</v>
      </c>
      <c r="E646" s="49" t="s">
        <v>500</v>
      </c>
      <c r="F646" s="49" t="s">
        <v>538</v>
      </c>
      <c r="G646" s="51">
        <v>2017</v>
      </c>
      <c r="H646" s="50">
        <v>8000</v>
      </c>
    </row>
    <row r="647" spans="1:8" hidden="1" x14ac:dyDescent="0.2">
      <c r="A647" s="53">
        <v>3340</v>
      </c>
      <c r="B647" s="53">
        <v>48902</v>
      </c>
      <c r="C647" s="54" t="s">
        <v>429</v>
      </c>
      <c r="D647" s="56" t="s">
        <v>223</v>
      </c>
      <c r="E647" s="49" t="s">
        <v>500</v>
      </c>
      <c r="F647" s="49" t="s">
        <v>538</v>
      </c>
      <c r="G647" s="51" t="s">
        <v>565</v>
      </c>
      <c r="H647" s="50">
        <v>8000</v>
      </c>
    </row>
    <row r="648" spans="1:8" hidden="1" x14ac:dyDescent="0.2">
      <c r="A648" s="53">
        <v>3340</v>
      </c>
      <c r="B648" s="53">
        <v>48903</v>
      </c>
      <c r="C648" s="54" t="s">
        <v>429</v>
      </c>
      <c r="D648" s="54" t="s">
        <v>466</v>
      </c>
      <c r="E648" s="49" t="s">
        <v>500</v>
      </c>
      <c r="F648" s="49" t="s">
        <v>538</v>
      </c>
      <c r="G648" s="51" t="s">
        <v>565</v>
      </c>
      <c r="H648" s="50">
        <v>1400</v>
      </c>
    </row>
    <row r="649" spans="1:8" hidden="1" x14ac:dyDescent="0.2">
      <c r="A649" s="53">
        <v>3340</v>
      </c>
      <c r="B649" s="53">
        <v>48903</v>
      </c>
      <c r="C649" s="54" t="s">
        <v>429</v>
      </c>
      <c r="D649" s="54" t="s">
        <v>466</v>
      </c>
      <c r="E649" s="49" t="s">
        <v>500</v>
      </c>
      <c r="F649" s="49" t="s">
        <v>538</v>
      </c>
      <c r="G649" s="51">
        <v>2018</v>
      </c>
      <c r="H649" s="50">
        <v>1400</v>
      </c>
    </row>
    <row r="650" spans="1:8" hidden="1" x14ac:dyDescent="0.2">
      <c r="A650" s="53">
        <v>3340</v>
      </c>
      <c r="B650" s="53">
        <v>48904</v>
      </c>
      <c r="C650" s="54" t="s">
        <v>429</v>
      </c>
      <c r="D650" s="54" t="s">
        <v>467</v>
      </c>
      <c r="E650" s="49" t="s">
        <v>500</v>
      </c>
      <c r="F650" s="49" t="s">
        <v>538</v>
      </c>
      <c r="G650" s="51" t="s">
        <v>565</v>
      </c>
      <c r="H650" s="50">
        <v>1000</v>
      </c>
    </row>
    <row r="651" spans="1:8" hidden="1" x14ac:dyDescent="0.2">
      <c r="A651" s="53">
        <v>3340</v>
      </c>
      <c r="B651" s="53">
        <v>48904</v>
      </c>
      <c r="C651" s="54" t="s">
        <v>429</v>
      </c>
      <c r="D651" s="54" t="s">
        <v>467</v>
      </c>
      <c r="E651" s="49" t="s">
        <v>500</v>
      </c>
      <c r="F651" s="49" t="s">
        <v>538</v>
      </c>
      <c r="G651" s="51">
        <v>2018</v>
      </c>
      <c r="H651" s="50">
        <v>1000</v>
      </c>
    </row>
    <row r="652" spans="1:8" hidden="1" x14ac:dyDescent="0.2">
      <c r="A652" s="53">
        <v>3340</v>
      </c>
      <c r="B652" s="53">
        <v>48905</v>
      </c>
      <c r="C652" s="54" t="s">
        <v>429</v>
      </c>
      <c r="D652" s="54" t="s">
        <v>468</v>
      </c>
      <c r="E652" s="49" t="s">
        <v>500</v>
      </c>
      <c r="F652" s="49" t="s">
        <v>538</v>
      </c>
      <c r="G652" s="51" t="s">
        <v>565</v>
      </c>
      <c r="H652" s="50">
        <v>3500</v>
      </c>
    </row>
    <row r="653" spans="1:8" hidden="1" x14ac:dyDescent="0.2">
      <c r="A653" s="53">
        <v>3340</v>
      </c>
      <c r="B653" s="53">
        <v>48905</v>
      </c>
      <c r="C653" s="54" t="s">
        <v>429</v>
      </c>
      <c r="D653" s="54" t="s">
        <v>468</v>
      </c>
      <c r="E653" s="49" t="s">
        <v>500</v>
      </c>
      <c r="F653" s="49" t="s">
        <v>538</v>
      </c>
      <c r="G653" s="51">
        <v>2018</v>
      </c>
      <c r="H653" s="50">
        <v>3500</v>
      </c>
    </row>
    <row r="654" spans="1:8" hidden="1" x14ac:dyDescent="0.2">
      <c r="A654" s="56">
        <v>3340</v>
      </c>
      <c r="B654" s="56">
        <v>61900</v>
      </c>
      <c r="C654" s="54" t="s">
        <v>430</v>
      </c>
      <c r="D654" s="54" t="s">
        <v>558</v>
      </c>
      <c r="E654" s="49" t="s">
        <v>500</v>
      </c>
      <c r="F654" s="49" t="s">
        <v>538</v>
      </c>
      <c r="G654" s="51" t="s">
        <v>565</v>
      </c>
      <c r="H654" s="50">
        <v>64000</v>
      </c>
    </row>
    <row r="655" spans="1:8" hidden="1" x14ac:dyDescent="0.2">
      <c r="A655" s="53">
        <v>3340</v>
      </c>
      <c r="B655" s="53">
        <v>63200</v>
      </c>
      <c r="C655" s="55" t="s">
        <v>430</v>
      </c>
      <c r="D655" s="56" t="s">
        <v>247</v>
      </c>
      <c r="E655" s="49" t="s">
        <v>500</v>
      </c>
      <c r="F655" s="49" t="s">
        <v>538</v>
      </c>
      <c r="G655" s="51">
        <v>2017</v>
      </c>
      <c r="H655" s="90">
        <v>15000</v>
      </c>
    </row>
    <row r="656" spans="1:8" hidden="1" x14ac:dyDescent="0.2">
      <c r="A656" s="53">
        <v>3360</v>
      </c>
      <c r="B656" s="53">
        <v>21900</v>
      </c>
      <c r="C656" s="55" t="s">
        <v>434</v>
      </c>
      <c r="D656" s="56" t="s">
        <v>88</v>
      </c>
      <c r="E656" s="49" t="s">
        <v>500</v>
      </c>
      <c r="F656" s="49" t="s">
        <v>539</v>
      </c>
      <c r="G656" s="51">
        <v>2017</v>
      </c>
      <c r="H656" s="50">
        <v>17000</v>
      </c>
    </row>
    <row r="657" spans="1:8" hidden="1" x14ac:dyDescent="0.2">
      <c r="A657" s="53">
        <v>3360</v>
      </c>
      <c r="B657" s="53">
        <v>21900</v>
      </c>
      <c r="C657" s="55" t="s">
        <v>434</v>
      </c>
      <c r="D657" s="56" t="s">
        <v>88</v>
      </c>
      <c r="E657" s="49" t="s">
        <v>500</v>
      </c>
      <c r="F657" s="49" t="s">
        <v>539</v>
      </c>
      <c r="G657" s="51">
        <v>2016</v>
      </c>
      <c r="H657" s="50">
        <v>16000</v>
      </c>
    </row>
    <row r="658" spans="1:8" hidden="1" x14ac:dyDescent="0.2">
      <c r="A658" s="53">
        <v>2311</v>
      </c>
      <c r="B658" s="53">
        <v>22699</v>
      </c>
      <c r="C658" s="54" t="s">
        <v>434</v>
      </c>
      <c r="D658" s="54" t="s">
        <v>146</v>
      </c>
      <c r="E658" s="49" t="s">
        <v>496</v>
      </c>
      <c r="F658" s="48" t="s">
        <v>524</v>
      </c>
      <c r="G658" s="51" t="s">
        <v>565</v>
      </c>
      <c r="H658" s="50">
        <v>7400</v>
      </c>
    </row>
    <row r="659" spans="1:8" x14ac:dyDescent="0.2">
      <c r="A659" s="53">
        <v>1622</v>
      </c>
      <c r="B659" s="53">
        <v>22699</v>
      </c>
      <c r="C659" s="54" t="s">
        <v>434</v>
      </c>
      <c r="D659" s="56" t="s">
        <v>145</v>
      </c>
      <c r="E659" s="49" t="s">
        <v>493</v>
      </c>
      <c r="F659" s="49" t="s">
        <v>516</v>
      </c>
      <c r="G659" s="51">
        <v>2018</v>
      </c>
      <c r="H659" s="50">
        <v>500</v>
      </c>
    </row>
    <row r="660" spans="1:8" x14ac:dyDescent="0.2">
      <c r="A660" s="53">
        <v>2311</v>
      </c>
      <c r="B660" s="53">
        <v>22699</v>
      </c>
      <c r="C660" s="54" t="s">
        <v>434</v>
      </c>
      <c r="D660" s="54" t="s">
        <v>146</v>
      </c>
      <c r="E660" s="49" t="s">
        <v>496</v>
      </c>
      <c r="F660" s="48" t="s">
        <v>524</v>
      </c>
      <c r="G660" s="51">
        <v>2018</v>
      </c>
      <c r="H660" s="50">
        <v>7400</v>
      </c>
    </row>
    <row r="661" spans="1:8" hidden="1" x14ac:dyDescent="0.2">
      <c r="A661" s="53">
        <v>3370</v>
      </c>
      <c r="B661" s="53">
        <v>22609</v>
      </c>
      <c r="C661" s="55" t="s">
        <v>434</v>
      </c>
      <c r="D661" s="56" t="s">
        <v>138</v>
      </c>
      <c r="E661" s="49" t="s">
        <v>500</v>
      </c>
      <c r="F661" s="49" t="s">
        <v>537</v>
      </c>
      <c r="G661" s="51">
        <v>2017</v>
      </c>
      <c r="H661" s="50">
        <v>15550</v>
      </c>
    </row>
    <row r="662" spans="1:8" hidden="1" x14ac:dyDescent="0.2">
      <c r="A662" s="53">
        <v>3370</v>
      </c>
      <c r="B662" s="53">
        <v>22609</v>
      </c>
      <c r="C662" s="55" t="s">
        <v>434</v>
      </c>
      <c r="D662" s="56" t="s">
        <v>138</v>
      </c>
      <c r="E662" s="49" t="s">
        <v>500</v>
      </c>
      <c r="F662" s="49" t="s">
        <v>537</v>
      </c>
      <c r="G662" s="51">
        <v>2016</v>
      </c>
      <c r="H662" s="50">
        <v>15600</v>
      </c>
    </row>
    <row r="663" spans="1:8" hidden="1" x14ac:dyDescent="0.2">
      <c r="A663" s="53">
        <v>1522</v>
      </c>
      <c r="B663" s="53">
        <v>22700</v>
      </c>
      <c r="C663" s="54" t="s">
        <v>434</v>
      </c>
      <c r="D663" s="54" t="s">
        <v>147</v>
      </c>
      <c r="E663" s="49" t="s">
        <v>492</v>
      </c>
      <c r="F663" s="48" t="s">
        <v>512</v>
      </c>
      <c r="G663" s="51" t="s">
        <v>565</v>
      </c>
      <c r="H663" s="50">
        <v>292820</v>
      </c>
    </row>
    <row r="664" spans="1:8" hidden="1" x14ac:dyDescent="0.2">
      <c r="A664" s="53">
        <v>3370</v>
      </c>
      <c r="B664" s="53">
        <v>22706</v>
      </c>
      <c r="C664" s="55" t="s">
        <v>434</v>
      </c>
      <c r="D664" s="56" t="s">
        <v>171</v>
      </c>
      <c r="E664" s="49" t="s">
        <v>500</v>
      </c>
      <c r="F664" s="49" t="s">
        <v>537</v>
      </c>
      <c r="G664" s="51">
        <v>2017</v>
      </c>
      <c r="H664" s="50">
        <v>5600</v>
      </c>
    </row>
    <row r="665" spans="1:8" hidden="1" x14ac:dyDescent="0.2">
      <c r="A665" s="53">
        <v>3370</v>
      </c>
      <c r="B665" s="53">
        <v>22706</v>
      </c>
      <c r="C665" s="55" t="s">
        <v>434</v>
      </c>
      <c r="D665" s="56" t="s">
        <v>171</v>
      </c>
      <c r="E665" s="49" t="s">
        <v>500</v>
      </c>
      <c r="F665" s="49" t="s">
        <v>537</v>
      </c>
      <c r="G665" s="51">
        <v>2016</v>
      </c>
      <c r="H665" s="50">
        <v>5300</v>
      </c>
    </row>
    <row r="666" spans="1:8" hidden="1" x14ac:dyDescent="0.2">
      <c r="A666" s="53">
        <v>1522</v>
      </c>
      <c r="B666" s="53">
        <v>22700</v>
      </c>
      <c r="C666" s="54" t="s">
        <v>434</v>
      </c>
      <c r="D666" s="54" t="s">
        <v>459</v>
      </c>
      <c r="E666" s="49" t="s">
        <v>492</v>
      </c>
      <c r="F666" s="48" t="s">
        <v>512</v>
      </c>
      <c r="G666" s="51" t="s">
        <v>565</v>
      </c>
      <c r="H666" s="50">
        <v>35370</v>
      </c>
    </row>
    <row r="667" spans="1:8" x14ac:dyDescent="0.2">
      <c r="A667" s="53">
        <v>1522</v>
      </c>
      <c r="B667" s="53">
        <v>22700</v>
      </c>
      <c r="C667" s="54" t="s">
        <v>434</v>
      </c>
      <c r="D667" s="54" t="s">
        <v>147</v>
      </c>
      <c r="E667" s="49" t="s">
        <v>492</v>
      </c>
      <c r="F667" s="48" t="s">
        <v>512</v>
      </c>
      <c r="G667" s="51">
        <v>2018</v>
      </c>
      <c r="H667" s="50">
        <v>292820</v>
      </c>
    </row>
    <row r="668" spans="1:8" x14ac:dyDescent="0.2">
      <c r="A668" s="53">
        <v>1522</v>
      </c>
      <c r="B668" s="53">
        <v>22700</v>
      </c>
      <c r="C668" s="54" t="s">
        <v>434</v>
      </c>
      <c r="D668" s="54" t="s">
        <v>459</v>
      </c>
      <c r="E668" s="49" t="s">
        <v>492</v>
      </c>
      <c r="F668" s="48" t="s">
        <v>512</v>
      </c>
      <c r="G668" s="51">
        <v>2018</v>
      </c>
      <c r="H668" s="50">
        <v>35370</v>
      </c>
    </row>
    <row r="669" spans="1:8" hidden="1" x14ac:dyDescent="0.2">
      <c r="A669" s="53">
        <v>3380</v>
      </c>
      <c r="B669" s="53">
        <v>22609</v>
      </c>
      <c r="C669" s="55" t="s">
        <v>434</v>
      </c>
      <c r="D669" s="56" t="s">
        <v>139</v>
      </c>
      <c r="E669" s="49" t="s">
        <v>500</v>
      </c>
      <c r="F669" s="49" t="s">
        <v>536</v>
      </c>
      <c r="G669" s="51">
        <v>2017</v>
      </c>
      <c r="H669" s="50">
        <v>85045</v>
      </c>
    </row>
    <row r="670" spans="1:8" hidden="1" x14ac:dyDescent="0.2">
      <c r="A670" s="53">
        <v>3380</v>
      </c>
      <c r="B670" s="53">
        <v>22609</v>
      </c>
      <c r="C670" s="55" t="s">
        <v>434</v>
      </c>
      <c r="D670" s="56" t="s">
        <v>139</v>
      </c>
      <c r="E670" s="49" t="s">
        <v>500</v>
      </c>
      <c r="F670" s="49" t="s">
        <v>536</v>
      </c>
      <c r="G670" s="51">
        <v>2016</v>
      </c>
      <c r="H670" s="50">
        <v>87500</v>
      </c>
    </row>
    <row r="671" spans="1:8" hidden="1" x14ac:dyDescent="0.2">
      <c r="A671" s="53">
        <v>1621</v>
      </c>
      <c r="B671" s="53">
        <v>22700</v>
      </c>
      <c r="C671" s="54" t="s">
        <v>434</v>
      </c>
      <c r="D671" s="54" t="s">
        <v>148</v>
      </c>
      <c r="E671" s="49" t="s">
        <v>493</v>
      </c>
      <c r="F671" s="49" t="s">
        <v>516</v>
      </c>
      <c r="G671" s="51" t="s">
        <v>565</v>
      </c>
      <c r="H671" s="50">
        <v>352134</v>
      </c>
    </row>
    <row r="672" spans="1:8" x14ac:dyDescent="0.2">
      <c r="A672" s="53">
        <v>1621</v>
      </c>
      <c r="B672" s="53">
        <v>22700</v>
      </c>
      <c r="C672" s="54" t="s">
        <v>434</v>
      </c>
      <c r="D672" s="54" t="s">
        <v>148</v>
      </c>
      <c r="E672" s="49" t="s">
        <v>493</v>
      </c>
      <c r="F672" s="49" t="s">
        <v>516</v>
      </c>
      <c r="G672" s="51">
        <v>2018</v>
      </c>
      <c r="H672" s="50">
        <v>352134</v>
      </c>
    </row>
    <row r="673" spans="1:8" hidden="1" x14ac:dyDescent="0.2">
      <c r="A673" s="53">
        <v>3381</v>
      </c>
      <c r="B673" s="53">
        <v>22609</v>
      </c>
      <c r="C673" s="55" t="s">
        <v>434</v>
      </c>
      <c r="D673" s="56" t="s">
        <v>140</v>
      </c>
      <c r="E673" s="49" t="s">
        <v>500</v>
      </c>
      <c r="F673" s="49" t="s">
        <v>536</v>
      </c>
      <c r="G673" s="51">
        <v>2017</v>
      </c>
      <c r="H673" s="50">
        <v>26980</v>
      </c>
    </row>
    <row r="674" spans="1:8" hidden="1" x14ac:dyDescent="0.2">
      <c r="A674" s="53">
        <v>3381</v>
      </c>
      <c r="B674" s="53">
        <v>22609</v>
      </c>
      <c r="C674" s="55" t="s">
        <v>434</v>
      </c>
      <c r="D674" s="56" t="s">
        <v>140</v>
      </c>
      <c r="E674" s="49" t="s">
        <v>500</v>
      </c>
      <c r="F674" s="49" t="s">
        <v>536</v>
      </c>
      <c r="G674" s="51">
        <v>2016</v>
      </c>
      <c r="H674" s="50">
        <v>22000</v>
      </c>
    </row>
    <row r="675" spans="1:8" hidden="1" x14ac:dyDescent="0.2">
      <c r="A675" s="53">
        <v>1622</v>
      </c>
      <c r="B675" s="53">
        <v>22700</v>
      </c>
      <c r="C675" s="54" t="s">
        <v>434</v>
      </c>
      <c r="D675" s="56" t="s">
        <v>149</v>
      </c>
      <c r="E675" s="49" t="s">
        <v>493</v>
      </c>
      <c r="F675" s="49" t="s">
        <v>516</v>
      </c>
      <c r="G675" s="51" t="s">
        <v>565</v>
      </c>
      <c r="H675" s="50">
        <v>50127</v>
      </c>
    </row>
    <row r="676" spans="1:8" hidden="1" x14ac:dyDescent="0.2">
      <c r="A676" s="53">
        <v>3400</v>
      </c>
      <c r="B676" s="53">
        <v>13000</v>
      </c>
      <c r="C676" s="55" t="s">
        <v>427</v>
      </c>
      <c r="D676" s="56" t="s">
        <v>25</v>
      </c>
      <c r="E676" s="49" t="s">
        <v>501</v>
      </c>
      <c r="F676" s="48" t="s">
        <v>540</v>
      </c>
      <c r="G676" s="51">
        <v>2018</v>
      </c>
      <c r="H676" s="50">
        <v>21149</v>
      </c>
    </row>
    <row r="677" spans="1:8" hidden="1" x14ac:dyDescent="0.2">
      <c r="A677" s="53">
        <v>3400</v>
      </c>
      <c r="B677" s="53">
        <v>13000</v>
      </c>
      <c r="C677" s="55" t="s">
        <v>427</v>
      </c>
      <c r="D677" s="55" t="s">
        <v>25</v>
      </c>
      <c r="E677" s="49" t="s">
        <v>501</v>
      </c>
      <c r="F677" s="48" t="s">
        <v>540</v>
      </c>
      <c r="G677" s="51">
        <v>2016</v>
      </c>
      <c r="H677" s="50">
        <v>21094</v>
      </c>
    </row>
    <row r="678" spans="1:8" hidden="1" x14ac:dyDescent="0.2">
      <c r="A678" s="53">
        <v>3400</v>
      </c>
      <c r="B678" s="53">
        <v>13000</v>
      </c>
      <c r="C678" s="55" t="s">
        <v>427</v>
      </c>
      <c r="D678" s="55" t="s">
        <v>25</v>
      </c>
      <c r="E678" s="49" t="s">
        <v>501</v>
      </c>
      <c r="F678" s="48" t="s">
        <v>540</v>
      </c>
      <c r="G678" s="51">
        <v>2017</v>
      </c>
      <c r="H678" s="50">
        <v>21149</v>
      </c>
    </row>
    <row r="679" spans="1:8" hidden="1" x14ac:dyDescent="0.2">
      <c r="A679" s="53">
        <v>3400</v>
      </c>
      <c r="B679" s="53">
        <v>13000</v>
      </c>
      <c r="C679" s="55" t="s">
        <v>427</v>
      </c>
      <c r="D679" s="56" t="s">
        <v>25</v>
      </c>
      <c r="E679" s="49" t="s">
        <v>501</v>
      </c>
      <c r="F679" s="48" t="s">
        <v>540</v>
      </c>
      <c r="G679" s="51" t="s">
        <v>565</v>
      </c>
      <c r="H679" s="50">
        <v>21149</v>
      </c>
    </row>
    <row r="680" spans="1:8" hidden="1" x14ac:dyDescent="0.2">
      <c r="A680" s="53">
        <v>3400</v>
      </c>
      <c r="B680" s="53">
        <v>16000</v>
      </c>
      <c r="C680" s="55" t="s">
        <v>427</v>
      </c>
      <c r="D680" s="55" t="s">
        <v>46</v>
      </c>
      <c r="E680" s="49" t="s">
        <v>501</v>
      </c>
      <c r="F680" s="48" t="s">
        <v>540</v>
      </c>
      <c r="G680" s="51">
        <v>2016</v>
      </c>
      <c r="H680" s="50">
        <v>6518</v>
      </c>
    </row>
    <row r="681" spans="1:8" hidden="1" x14ac:dyDescent="0.2">
      <c r="A681" s="53">
        <v>3400</v>
      </c>
      <c r="B681" s="53">
        <v>16000</v>
      </c>
      <c r="C681" s="55" t="s">
        <v>427</v>
      </c>
      <c r="D681" s="55" t="s">
        <v>46</v>
      </c>
      <c r="E681" s="49" t="s">
        <v>501</v>
      </c>
      <c r="F681" s="48" t="s">
        <v>540</v>
      </c>
      <c r="G681" s="51">
        <v>2017</v>
      </c>
      <c r="H681" s="50">
        <v>6518</v>
      </c>
    </row>
    <row r="682" spans="1:8" hidden="1" x14ac:dyDescent="0.2">
      <c r="A682" s="53">
        <v>3400</v>
      </c>
      <c r="B682" s="53">
        <v>16000</v>
      </c>
      <c r="C682" s="55" t="s">
        <v>427</v>
      </c>
      <c r="D682" s="56" t="s">
        <v>46</v>
      </c>
      <c r="E682" s="49" t="s">
        <v>501</v>
      </c>
      <c r="F682" s="48" t="s">
        <v>540</v>
      </c>
      <c r="G682" s="51">
        <v>2018</v>
      </c>
      <c r="H682" s="91">
        <v>6583</v>
      </c>
    </row>
    <row r="683" spans="1:8" hidden="1" x14ac:dyDescent="0.2">
      <c r="A683" s="53">
        <v>3400</v>
      </c>
      <c r="B683" s="53">
        <v>16000</v>
      </c>
      <c r="C683" s="55" t="s">
        <v>427</v>
      </c>
      <c r="D683" s="56" t="s">
        <v>46</v>
      </c>
      <c r="E683" s="49" t="s">
        <v>501</v>
      </c>
      <c r="F683" s="48" t="s">
        <v>540</v>
      </c>
      <c r="G683" s="51" t="s">
        <v>565</v>
      </c>
      <c r="H683" s="91">
        <v>6583</v>
      </c>
    </row>
    <row r="684" spans="1:8" x14ac:dyDescent="0.2">
      <c r="A684" s="53">
        <v>1622</v>
      </c>
      <c r="B684" s="53">
        <v>22700</v>
      </c>
      <c r="C684" s="54" t="s">
        <v>434</v>
      </c>
      <c r="D684" s="56" t="s">
        <v>149</v>
      </c>
      <c r="E684" s="49" t="s">
        <v>493</v>
      </c>
      <c r="F684" s="49" t="s">
        <v>516</v>
      </c>
      <c r="G684" s="51">
        <v>2018</v>
      </c>
      <c r="H684" s="91">
        <v>50127</v>
      </c>
    </row>
    <row r="685" spans="1:8" hidden="1" x14ac:dyDescent="0.2">
      <c r="A685" s="53">
        <v>3400</v>
      </c>
      <c r="B685" s="53">
        <v>22100</v>
      </c>
      <c r="C685" s="55" t="s">
        <v>434</v>
      </c>
      <c r="D685" s="56" t="s">
        <v>95</v>
      </c>
      <c r="E685" s="49" t="s">
        <v>501</v>
      </c>
      <c r="F685" s="48" t="s">
        <v>540</v>
      </c>
      <c r="G685" s="51">
        <v>2017</v>
      </c>
      <c r="H685" s="91">
        <v>25000</v>
      </c>
    </row>
    <row r="686" spans="1:8" hidden="1" x14ac:dyDescent="0.2">
      <c r="A686" s="53">
        <v>3400</v>
      </c>
      <c r="B686" s="53">
        <v>22100</v>
      </c>
      <c r="C686" s="55" t="s">
        <v>434</v>
      </c>
      <c r="D686" s="56" t="s">
        <v>95</v>
      </c>
      <c r="E686" s="49" t="s">
        <v>501</v>
      </c>
      <c r="F686" s="48" t="s">
        <v>540</v>
      </c>
      <c r="G686" s="51">
        <v>2016</v>
      </c>
      <c r="H686" s="91">
        <v>32400</v>
      </c>
    </row>
    <row r="687" spans="1:8" hidden="1" x14ac:dyDescent="0.2">
      <c r="A687" s="53">
        <v>1630</v>
      </c>
      <c r="B687" s="53">
        <v>22700</v>
      </c>
      <c r="C687" s="54" t="s">
        <v>434</v>
      </c>
      <c r="D687" s="54" t="s">
        <v>150</v>
      </c>
      <c r="E687" s="49" t="s">
        <v>493</v>
      </c>
      <c r="F687" s="49" t="s">
        <v>517</v>
      </c>
      <c r="G687" s="51" t="s">
        <v>565</v>
      </c>
      <c r="H687" s="91">
        <v>468600.00200000004</v>
      </c>
    </row>
    <row r="688" spans="1:8" hidden="1" x14ac:dyDescent="0.2">
      <c r="A688" s="53">
        <v>3400</v>
      </c>
      <c r="B688" s="53">
        <v>48000</v>
      </c>
      <c r="C688" s="54" t="s">
        <v>429</v>
      </c>
      <c r="D688" s="54" t="s">
        <v>209</v>
      </c>
      <c r="E688" s="49" t="s">
        <v>501</v>
      </c>
      <c r="F688" s="48" t="s">
        <v>540</v>
      </c>
      <c r="G688" s="51">
        <v>2018</v>
      </c>
      <c r="H688" s="91">
        <v>40000</v>
      </c>
    </row>
    <row r="689" spans="1:8" hidden="1" x14ac:dyDescent="0.2">
      <c r="A689" s="53">
        <v>3400</v>
      </c>
      <c r="B689" s="53">
        <v>48000</v>
      </c>
      <c r="C689" s="55" t="s">
        <v>429</v>
      </c>
      <c r="D689" s="56" t="s">
        <v>209</v>
      </c>
      <c r="E689" s="49" t="s">
        <v>501</v>
      </c>
      <c r="F689" s="48" t="s">
        <v>540</v>
      </c>
      <c r="G689" s="51">
        <v>2016</v>
      </c>
      <c r="H689" s="91">
        <v>45000</v>
      </c>
    </row>
    <row r="690" spans="1:8" hidden="1" x14ac:dyDescent="0.2">
      <c r="A690" s="53">
        <v>3400</v>
      </c>
      <c r="B690" s="53">
        <v>48000</v>
      </c>
      <c r="C690" s="55" t="s">
        <v>429</v>
      </c>
      <c r="D690" s="56" t="s">
        <v>209</v>
      </c>
      <c r="E690" s="49" t="s">
        <v>501</v>
      </c>
      <c r="F690" s="48" t="s">
        <v>540</v>
      </c>
      <c r="G690" s="51">
        <v>2017</v>
      </c>
      <c r="H690" s="91">
        <v>45000</v>
      </c>
    </row>
    <row r="691" spans="1:8" hidden="1" x14ac:dyDescent="0.2">
      <c r="A691" s="53">
        <v>3400</v>
      </c>
      <c r="B691" s="53">
        <v>48000</v>
      </c>
      <c r="C691" s="54" t="s">
        <v>429</v>
      </c>
      <c r="D691" s="54" t="s">
        <v>209</v>
      </c>
      <c r="E691" s="49" t="s">
        <v>501</v>
      </c>
      <c r="F691" s="48" t="s">
        <v>540</v>
      </c>
      <c r="G691" s="51" t="s">
        <v>565</v>
      </c>
      <c r="H691" s="91">
        <v>40000</v>
      </c>
    </row>
    <row r="692" spans="1:8" x14ac:dyDescent="0.2">
      <c r="A692" s="53">
        <v>1630</v>
      </c>
      <c r="B692" s="53">
        <v>22700</v>
      </c>
      <c r="C692" s="54" t="s">
        <v>434</v>
      </c>
      <c r="D692" s="54" t="s">
        <v>150</v>
      </c>
      <c r="E692" s="49" t="s">
        <v>493</v>
      </c>
      <c r="F692" s="49" t="s">
        <v>517</v>
      </c>
      <c r="G692" s="51">
        <v>2018</v>
      </c>
      <c r="H692" s="91">
        <v>468600.00200000004</v>
      </c>
    </row>
    <row r="693" spans="1:8" hidden="1" x14ac:dyDescent="0.2">
      <c r="A693" s="53">
        <v>3410</v>
      </c>
      <c r="B693" s="53">
        <v>22609</v>
      </c>
      <c r="C693" s="55" t="s">
        <v>434</v>
      </c>
      <c r="D693" s="56" t="s">
        <v>141</v>
      </c>
      <c r="E693" s="49" t="s">
        <v>501</v>
      </c>
      <c r="F693" s="49" t="s">
        <v>542</v>
      </c>
      <c r="G693" s="51">
        <v>2017</v>
      </c>
      <c r="H693" s="91">
        <v>25700</v>
      </c>
    </row>
    <row r="694" spans="1:8" hidden="1" x14ac:dyDescent="0.2">
      <c r="A694" s="53">
        <v>3410</v>
      </c>
      <c r="B694" s="53">
        <v>22609</v>
      </c>
      <c r="C694" s="55" t="s">
        <v>434</v>
      </c>
      <c r="D694" s="56" t="s">
        <v>141</v>
      </c>
      <c r="E694" s="49" t="s">
        <v>501</v>
      </c>
      <c r="F694" s="49" t="s">
        <v>542</v>
      </c>
      <c r="G694" s="51">
        <v>2016</v>
      </c>
      <c r="H694" s="91">
        <v>24850</v>
      </c>
    </row>
    <row r="695" spans="1:8" hidden="1" x14ac:dyDescent="0.2">
      <c r="A695" s="53">
        <v>1650</v>
      </c>
      <c r="B695" s="53">
        <v>22700</v>
      </c>
      <c r="C695" s="54" t="s">
        <v>434</v>
      </c>
      <c r="D695" s="56" t="s">
        <v>151</v>
      </c>
      <c r="E695" s="49" t="s">
        <v>493</v>
      </c>
      <c r="F695" s="49" t="s">
        <v>519</v>
      </c>
      <c r="G695" s="51" t="s">
        <v>565</v>
      </c>
      <c r="H695" s="91">
        <v>97720</v>
      </c>
    </row>
    <row r="696" spans="1:8" x14ac:dyDescent="0.2">
      <c r="A696" s="53">
        <v>1650</v>
      </c>
      <c r="B696" s="53">
        <v>22700</v>
      </c>
      <c r="C696" s="54" t="s">
        <v>434</v>
      </c>
      <c r="D696" s="56" t="s">
        <v>151</v>
      </c>
      <c r="E696" s="49" t="s">
        <v>493</v>
      </c>
      <c r="F696" s="49" t="s">
        <v>519</v>
      </c>
      <c r="G696" s="51">
        <v>2018</v>
      </c>
      <c r="H696" s="91">
        <v>97720</v>
      </c>
    </row>
    <row r="697" spans="1:8" hidden="1" x14ac:dyDescent="0.2">
      <c r="A697" s="53">
        <v>3410</v>
      </c>
      <c r="B697" s="53">
        <v>22706</v>
      </c>
      <c r="C697" s="55" t="s">
        <v>434</v>
      </c>
      <c r="D697" s="56" t="s">
        <v>172</v>
      </c>
      <c r="E697" s="49" t="s">
        <v>501</v>
      </c>
      <c r="F697" s="49" t="s">
        <v>542</v>
      </c>
      <c r="G697" s="51">
        <v>2017</v>
      </c>
      <c r="H697" s="91">
        <v>21780</v>
      </c>
    </row>
    <row r="698" spans="1:8" hidden="1" x14ac:dyDescent="0.2">
      <c r="A698" s="53">
        <v>3410</v>
      </c>
      <c r="B698" s="53">
        <v>22706</v>
      </c>
      <c r="C698" s="55" t="s">
        <v>434</v>
      </c>
      <c r="D698" s="56" t="s">
        <v>172</v>
      </c>
      <c r="E698" s="49" t="s">
        <v>501</v>
      </c>
      <c r="F698" s="49" t="s">
        <v>542</v>
      </c>
      <c r="G698" s="51">
        <v>2016</v>
      </c>
      <c r="H698" s="91">
        <v>21780</v>
      </c>
    </row>
    <row r="699" spans="1:8" hidden="1" x14ac:dyDescent="0.2">
      <c r="A699" s="53">
        <v>1723</v>
      </c>
      <c r="B699" s="53">
        <v>22700</v>
      </c>
      <c r="C699" s="54" t="s">
        <v>434</v>
      </c>
      <c r="D699" s="54" t="s">
        <v>154</v>
      </c>
      <c r="E699" s="49" t="s">
        <v>494</v>
      </c>
      <c r="F699" s="49" t="s">
        <v>521</v>
      </c>
      <c r="G699" s="51" t="s">
        <v>565</v>
      </c>
      <c r="H699" s="91">
        <v>10500</v>
      </c>
    </row>
    <row r="700" spans="1:8" hidden="1" x14ac:dyDescent="0.2">
      <c r="A700" s="53">
        <v>3410</v>
      </c>
      <c r="B700" s="53">
        <v>48920</v>
      </c>
      <c r="C700" s="54" t="s">
        <v>429</v>
      </c>
      <c r="D700" s="56" t="s">
        <v>225</v>
      </c>
      <c r="E700" s="49" t="s">
        <v>501</v>
      </c>
      <c r="F700" s="49" t="s">
        <v>542</v>
      </c>
      <c r="G700" s="51">
        <v>2018</v>
      </c>
      <c r="H700" s="91">
        <v>25500</v>
      </c>
    </row>
    <row r="701" spans="1:8" hidden="1" x14ac:dyDescent="0.2">
      <c r="A701" s="53">
        <v>3410</v>
      </c>
      <c r="B701" s="53">
        <v>48920</v>
      </c>
      <c r="C701" s="55" t="s">
        <v>429</v>
      </c>
      <c r="D701" s="56" t="s">
        <v>225</v>
      </c>
      <c r="E701" s="49" t="s">
        <v>501</v>
      </c>
      <c r="F701" s="49" t="s">
        <v>542</v>
      </c>
      <c r="G701" s="51">
        <v>2016</v>
      </c>
      <c r="H701" s="91">
        <v>24000</v>
      </c>
    </row>
    <row r="702" spans="1:8" hidden="1" x14ac:dyDescent="0.2">
      <c r="A702" s="53">
        <v>3410</v>
      </c>
      <c r="B702" s="53">
        <v>48920</v>
      </c>
      <c r="C702" s="55" t="s">
        <v>429</v>
      </c>
      <c r="D702" s="56" t="s">
        <v>225</v>
      </c>
      <c r="E702" s="49" t="s">
        <v>501</v>
      </c>
      <c r="F702" s="49" t="s">
        <v>542</v>
      </c>
      <c r="G702" s="51">
        <v>2017</v>
      </c>
      <c r="H702" s="91">
        <v>24000</v>
      </c>
    </row>
    <row r="703" spans="1:8" hidden="1" x14ac:dyDescent="0.2">
      <c r="A703" s="53">
        <v>3410</v>
      </c>
      <c r="B703" s="53">
        <v>48920</v>
      </c>
      <c r="C703" s="54" t="s">
        <v>429</v>
      </c>
      <c r="D703" s="56" t="s">
        <v>225</v>
      </c>
      <c r="E703" s="49" t="s">
        <v>501</v>
      </c>
      <c r="F703" s="49" t="s">
        <v>542</v>
      </c>
      <c r="G703" s="51" t="s">
        <v>565</v>
      </c>
      <c r="H703" s="91">
        <v>25500</v>
      </c>
    </row>
    <row r="704" spans="1:8" x14ac:dyDescent="0.2">
      <c r="A704" s="53">
        <v>1723</v>
      </c>
      <c r="B704" s="53">
        <v>22700</v>
      </c>
      <c r="C704" s="54" t="s">
        <v>434</v>
      </c>
      <c r="D704" s="54" t="s">
        <v>154</v>
      </c>
      <c r="E704" s="49" t="s">
        <v>494</v>
      </c>
      <c r="F704" s="49" t="s">
        <v>521</v>
      </c>
      <c r="G704" s="51">
        <v>2018</v>
      </c>
      <c r="H704" s="91">
        <v>10500</v>
      </c>
    </row>
    <row r="705" spans="1:8" hidden="1" x14ac:dyDescent="0.2">
      <c r="A705" s="53">
        <v>3420</v>
      </c>
      <c r="B705" s="53">
        <v>22102</v>
      </c>
      <c r="C705" s="55" t="s">
        <v>434</v>
      </c>
      <c r="D705" s="56" t="s">
        <v>102</v>
      </c>
      <c r="E705" s="49" t="s">
        <v>501</v>
      </c>
      <c r="F705" s="49" t="s">
        <v>541</v>
      </c>
      <c r="G705" s="51">
        <v>2017</v>
      </c>
      <c r="H705" s="91">
        <v>10000</v>
      </c>
    </row>
    <row r="706" spans="1:8" hidden="1" x14ac:dyDescent="0.2">
      <c r="A706" s="53">
        <v>3420</v>
      </c>
      <c r="B706" s="53">
        <v>22102</v>
      </c>
      <c r="C706" s="55" t="s">
        <v>434</v>
      </c>
      <c r="D706" s="56" t="s">
        <v>102</v>
      </c>
      <c r="E706" s="49" t="s">
        <v>501</v>
      </c>
      <c r="F706" s="49" t="s">
        <v>541</v>
      </c>
      <c r="G706" s="51">
        <v>2016</v>
      </c>
      <c r="H706" s="91">
        <v>11000</v>
      </c>
    </row>
    <row r="707" spans="1:8" hidden="1" x14ac:dyDescent="0.2">
      <c r="A707" s="53">
        <v>3112</v>
      </c>
      <c r="B707" s="53">
        <v>22700</v>
      </c>
      <c r="C707" s="54" t="s">
        <v>434</v>
      </c>
      <c r="D707" s="54" t="s">
        <v>156</v>
      </c>
      <c r="E707" s="49" t="s">
        <v>498</v>
      </c>
      <c r="F707" s="49" t="s">
        <v>526</v>
      </c>
      <c r="G707" s="51" t="s">
        <v>565</v>
      </c>
      <c r="H707" s="89">
        <v>500</v>
      </c>
    </row>
    <row r="708" spans="1:8" hidden="1" x14ac:dyDescent="0.2">
      <c r="A708" s="53">
        <v>3420</v>
      </c>
      <c r="B708" s="53">
        <v>63900</v>
      </c>
      <c r="C708" s="55" t="s">
        <v>430</v>
      </c>
      <c r="D708" s="56" t="s">
        <v>236</v>
      </c>
      <c r="E708" s="49" t="s">
        <v>501</v>
      </c>
      <c r="F708" s="49" t="s">
        <v>541</v>
      </c>
      <c r="G708" s="88">
        <v>2016</v>
      </c>
      <c r="H708" s="90">
        <v>57500</v>
      </c>
    </row>
    <row r="709" spans="1:8" x14ac:dyDescent="0.2">
      <c r="A709" s="53">
        <v>3112</v>
      </c>
      <c r="B709" s="53">
        <v>22700</v>
      </c>
      <c r="C709" s="54" t="s">
        <v>434</v>
      </c>
      <c r="D709" s="54" t="s">
        <v>156</v>
      </c>
      <c r="E709" s="49" t="s">
        <v>498</v>
      </c>
      <c r="F709" s="49" t="s">
        <v>526</v>
      </c>
      <c r="G709" s="88">
        <v>2018</v>
      </c>
      <c r="H709" s="50">
        <v>500</v>
      </c>
    </row>
    <row r="710" spans="1:8" x14ac:dyDescent="0.2">
      <c r="A710" s="53">
        <v>3113</v>
      </c>
      <c r="B710" s="53">
        <v>22700</v>
      </c>
      <c r="C710" s="54" t="s">
        <v>434</v>
      </c>
      <c r="D710" s="56" t="s">
        <v>157</v>
      </c>
      <c r="E710" s="49" t="s">
        <v>498</v>
      </c>
      <c r="F710" s="49" t="s">
        <v>526</v>
      </c>
      <c r="G710" s="88">
        <v>2018</v>
      </c>
      <c r="H710" s="50">
        <v>10500</v>
      </c>
    </row>
    <row r="711" spans="1:8" hidden="1" x14ac:dyDescent="0.2">
      <c r="A711" s="53">
        <v>3421</v>
      </c>
      <c r="B711" s="53">
        <v>22706</v>
      </c>
      <c r="C711" s="55" t="s">
        <v>434</v>
      </c>
      <c r="D711" s="56" t="s">
        <v>167</v>
      </c>
      <c r="E711" s="49" t="s">
        <v>501</v>
      </c>
      <c r="F711" s="49" t="s">
        <v>541</v>
      </c>
      <c r="G711" s="88">
        <v>2017</v>
      </c>
      <c r="H711" s="50">
        <v>11500</v>
      </c>
    </row>
    <row r="712" spans="1:8" hidden="1" x14ac:dyDescent="0.2">
      <c r="A712" s="53">
        <v>3421</v>
      </c>
      <c r="B712" s="53">
        <v>22706</v>
      </c>
      <c r="C712" s="55" t="s">
        <v>434</v>
      </c>
      <c r="D712" s="56" t="s">
        <v>173</v>
      </c>
      <c r="E712" s="49" t="s">
        <v>501</v>
      </c>
      <c r="F712" s="49" t="s">
        <v>541</v>
      </c>
      <c r="G712" s="88">
        <v>2017</v>
      </c>
      <c r="H712" s="50">
        <v>42500</v>
      </c>
    </row>
    <row r="713" spans="1:8" hidden="1" x14ac:dyDescent="0.2">
      <c r="A713" s="53">
        <v>3421</v>
      </c>
      <c r="B713" s="53">
        <v>22706</v>
      </c>
      <c r="C713" s="55" t="s">
        <v>434</v>
      </c>
      <c r="D713" s="56" t="s">
        <v>167</v>
      </c>
      <c r="E713" s="49" t="s">
        <v>501</v>
      </c>
      <c r="F713" s="49" t="s">
        <v>541</v>
      </c>
      <c r="G713" s="88">
        <v>2016</v>
      </c>
      <c r="H713" s="50">
        <v>11000</v>
      </c>
    </row>
    <row r="714" spans="1:8" hidden="1" x14ac:dyDescent="0.2">
      <c r="A714" s="53">
        <v>3421</v>
      </c>
      <c r="B714" s="53">
        <v>22706</v>
      </c>
      <c r="C714" s="55" t="s">
        <v>434</v>
      </c>
      <c r="D714" s="56" t="s">
        <v>173</v>
      </c>
      <c r="E714" s="49" t="s">
        <v>501</v>
      </c>
      <c r="F714" s="49" t="s">
        <v>541</v>
      </c>
      <c r="G714" s="88">
        <v>2016</v>
      </c>
      <c r="H714" s="50">
        <v>42500</v>
      </c>
    </row>
    <row r="715" spans="1:8" hidden="1" x14ac:dyDescent="0.2">
      <c r="A715" s="53">
        <v>3113</v>
      </c>
      <c r="B715" s="53">
        <v>22700</v>
      </c>
      <c r="C715" s="54" t="s">
        <v>434</v>
      </c>
      <c r="D715" s="56" t="s">
        <v>157</v>
      </c>
      <c r="E715" s="49" t="s">
        <v>498</v>
      </c>
      <c r="F715" s="49" t="s">
        <v>526</v>
      </c>
      <c r="G715" s="51" t="s">
        <v>565</v>
      </c>
      <c r="H715" s="50">
        <v>10500</v>
      </c>
    </row>
    <row r="716" spans="1:8" hidden="1" x14ac:dyDescent="0.2">
      <c r="A716" s="53">
        <v>9201</v>
      </c>
      <c r="B716" s="53">
        <v>22700</v>
      </c>
      <c r="C716" s="54" t="s">
        <v>434</v>
      </c>
      <c r="D716" s="56" t="s">
        <v>159</v>
      </c>
      <c r="E716" s="49" t="s">
        <v>505</v>
      </c>
      <c r="F716" s="48" t="s">
        <v>548</v>
      </c>
      <c r="G716" s="51" t="s">
        <v>565</v>
      </c>
      <c r="H716" s="50">
        <v>30000</v>
      </c>
    </row>
    <row r="717" spans="1:8" hidden="1" x14ac:dyDescent="0.2">
      <c r="A717" s="56">
        <v>3421</v>
      </c>
      <c r="B717" s="56">
        <v>63200</v>
      </c>
      <c r="C717" s="48" t="s">
        <v>430</v>
      </c>
      <c r="D717" s="54" t="s">
        <v>487</v>
      </c>
      <c r="E717" s="49" t="s">
        <v>501</v>
      </c>
      <c r="F717" s="49" t="s">
        <v>541</v>
      </c>
      <c r="G717" s="51">
        <v>2018</v>
      </c>
      <c r="H717" s="50">
        <v>15000</v>
      </c>
    </row>
    <row r="718" spans="1:8" hidden="1" x14ac:dyDescent="0.2">
      <c r="A718" s="56">
        <v>3421</v>
      </c>
      <c r="B718" s="56">
        <v>63200</v>
      </c>
      <c r="C718" s="48" t="s">
        <v>430</v>
      </c>
      <c r="D718" s="54" t="s">
        <v>487</v>
      </c>
      <c r="E718" s="49" t="s">
        <v>501</v>
      </c>
      <c r="F718" s="49" t="s">
        <v>541</v>
      </c>
      <c r="G718" s="51" t="s">
        <v>565</v>
      </c>
      <c r="H718" s="50">
        <v>15000</v>
      </c>
    </row>
    <row r="719" spans="1:8" x14ac:dyDescent="0.2">
      <c r="A719" s="53">
        <v>9201</v>
      </c>
      <c r="B719" s="53">
        <v>22700</v>
      </c>
      <c r="C719" s="52" t="s">
        <v>434</v>
      </c>
      <c r="D719" s="56" t="s">
        <v>159</v>
      </c>
      <c r="E719" s="49" t="s">
        <v>505</v>
      </c>
      <c r="F719" s="48" t="s">
        <v>548</v>
      </c>
      <c r="G719" s="51">
        <v>2018</v>
      </c>
      <c r="H719" s="50">
        <v>39628</v>
      </c>
    </row>
    <row r="720" spans="1:8" hidden="1" x14ac:dyDescent="0.2">
      <c r="A720" s="53">
        <v>3422</v>
      </c>
      <c r="B720" s="53">
        <v>21200</v>
      </c>
      <c r="C720" s="48" t="s">
        <v>434</v>
      </c>
      <c r="D720" s="56" t="s">
        <v>82</v>
      </c>
      <c r="E720" s="49" t="s">
        <v>501</v>
      </c>
      <c r="F720" s="49" t="s">
        <v>541</v>
      </c>
      <c r="G720" s="51">
        <v>2017</v>
      </c>
      <c r="H720" s="50">
        <v>19200</v>
      </c>
    </row>
    <row r="721" spans="1:8" hidden="1" x14ac:dyDescent="0.2">
      <c r="A721" s="53">
        <v>3422</v>
      </c>
      <c r="B721" s="53">
        <v>21200</v>
      </c>
      <c r="C721" s="48" t="s">
        <v>434</v>
      </c>
      <c r="D721" s="56" t="s">
        <v>82</v>
      </c>
      <c r="E721" s="49" t="s">
        <v>501</v>
      </c>
      <c r="F721" s="49" t="s">
        <v>541</v>
      </c>
      <c r="G721" s="51">
        <v>2016</v>
      </c>
      <c r="H721" s="50">
        <v>22350</v>
      </c>
    </row>
    <row r="722" spans="1:8" hidden="1" x14ac:dyDescent="0.2">
      <c r="A722" s="53">
        <v>1622</v>
      </c>
      <c r="B722" s="53">
        <v>22701</v>
      </c>
      <c r="C722" s="52" t="s">
        <v>434</v>
      </c>
      <c r="D722" s="54" t="s">
        <v>160</v>
      </c>
      <c r="E722" s="49" t="s">
        <v>493</v>
      </c>
      <c r="F722" s="49" t="s">
        <v>516</v>
      </c>
      <c r="G722" s="51" t="s">
        <v>565</v>
      </c>
      <c r="H722" s="50">
        <v>2000</v>
      </c>
    </row>
    <row r="723" spans="1:8" x14ac:dyDescent="0.2">
      <c r="A723" s="53">
        <v>1622</v>
      </c>
      <c r="B723" s="53">
        <v>22701</v>
      </c>
      <c r="C723" s="54" t="s">
        <v>434</v>
      </c>
      <c r="D723" s="54" t="s">
        <v>160</v>
      </c>
      <c r="E723" s="49" t="s">
        <v>493</v>
      </c>
      <c r="F723" s="49" t="s">
        <v>516</v>
      </c>
      <c r="G723" s="51">
        <v>2018</v>
      </c>
      <c r="H723" s="50">
        <v>2000</v>
      </c>
    </row>
    <row r="724" spans="1:8" hidden="1" x14ac:dyDescent="0.2">
      <c r="A724" s="46">
        <v>4311</v>
      </c>
      <c r="B724" s="47">
        <v>22706</v>
      </c>
      <c r="C724" s="48" t="s">
        <v>434</v>
      </c>
      <c r="D724" s="49" t="s">
        <v>174</v>
      </c>
      <c r="E724" s="49" t="s">
        <v>502</v>
      </c>
      <c r="F724" s="49" t="s">
        <v>544</v>
      </c>
      <c r="G724" s="51">
        <v>2017</v>
      </c>
      <c r="H724" s="50">
        <v>50500</v>
      </c>
    </row>
    <row r="725" spans="1:8" hidden="1" x14ac:dyDescent="0.2">
      <c r="A725" s="46">
        <v>4311</v>
      </c>
      <c r="B725" s="47">
        <v>22706</v>
      </c>
      <c r="C725" s="48" t="s">
        <v>434</v>
      </c>
      <c r="D725" s="49" t="s">
        <v>174</v>
      </c>
      <c r="E725" s="49" t="s">
        <v>502</v>
      </c>
      <c r="F725" s="49" t="s">
        <v>544</v>
      </c>
      <c r="G725" s="51">
        <v>2016</v>
      </c>
      <c r="H725" s="50">
        <v>0</v>
      </c>
    </row>
    <row r="726" spans="1:8" hidden="1" x14ac:dyDescent="0.2">
      <c r="A726" s="46">
        <v>1621</v>
      </c>
      <c r="B726" s="47">
        <v>22706</v>
      </c>
      <c r="C726" s="52" t="s">
        <v>434</v>
      </c>
      <c r="D726" s="52" t="s">
        <v>161</v>
      </c>
      <c r="E726" s="49" t="s">
        <v>493</v>
      </c>
      <c r="F726" s="49" t="s">
        <v>516</v>
      </c>
      <c r="G726" s="51" t="s">
        <v>565</v>
      </c>
      <c r="H726" s="50">
        <v>26000</v>
      </c>
    </row>
    <row r="727" spans="1:8" hidden="1" x14ac:dyDescent="0.2">
      <c r="A727" s="46">
        <v>4311</v>
      </c>
      <c r="B727" s="47">
        <v>47900</v>
      </c>
      <c r="C727" s="48" t="s">
        <v>429</v>
      </c>
      <c r="D727" s="49" t="s">
        <v>202</v>
      </c>
      <c r="E727" s="49" t="s">
        <v>502</v>
      </c>
      <c r="F727" s="49" t="s">
        <v>544</v>
      </c>
      <c r="G727" s="51">
        <v>2016</v>
      </c>
      <c r="H727" s="50">
        <v>0</v>
      </c>
    </row>
    <row r="728" spans="1:8" hidden="1" x14ac:dyDescent="0.2">
      <c r="A728" s="46">
        <v>4311</v>
      </c>
      <c r="B728" s="47">
        <v>47900</v>
      </c>
      <c r="C728" s="48" t="s">
        <v>429</v>
      </c>
      <c r="D728" s="49" t="s">
        <v>202</v>
      </c>
      <c r="E728" s="49" t="s">
        <v>502</v>
      </c>
      <c r="F728" s="49" t="s">
        <v>544</v>
      </c>
      <c r="G728" s="51">
        <v>2017</v>
      </c>
      <c r="H728" s="50">
        <v>20000</v>
      </c>
    </row>
    <row r="729" spans="1:8" hidden="1" x14ac:dyDescent="0.2">
      <c r="A729" s="46">
        <v>4311</v>
      </c>
      <c r="B729" s="47">
        <v>47900</v>
      </c>
      <c r="C729" s="52" t="s">
        <v>429</v>
      </c>
      <c r="D729" s="52" t="s">
        <v>202</v>
      </c>
      <c r="E729" s="49" t="s">
        <v>502</v>
      </c>
      <c r="F729" s="49" t="s">
        <v>544</v>
      </c>
      <c r="G729" s="51" t="s">
        <v>565</v>
      </c>
      <c r="H729" s="50">
        <v>0</v>
      </c>
    </row>
    <row r="730" spans="1:8" hidden="1" x14ac:dyDescent="0.2">
      <c r="A730" s="46">
        <v>4311</v>
      </c>
      <c r="B730" s="47">
        <v>47900</v>
      </c>
      <c r="C730" s="52" t="s">
        <v>429</v>
      </c>
      <c r="D730" s="52" t="s">
        <v>202</v>
      </c>
      <c r="E730" s="49" t="s">
        <v>502</v>
      </c>
      <c r="F730" s="49" t="s">
        <v>544</v>
      </c>
      <c r="G730" s="51">
        <v>2018</v>
      </c>
      <c r="H730" s="50">
        <v>0</v>
      </c>
    </row>
    <row r="731" spans="1:8" hidden="1" x14ac:dyDescent="0.2">
      <c r="A731" s="46">
        <v>4320</v>
      </c>
      <c r="B731" s="47">
        <v>46700</v>
      </c>
      <c r="C731" s="48" t="s">
        <v>429</v>
      </c>
      <c r="D731" s="49" t="s">
        <v>198</v>
      </c>
      <c r="E731" s="49" t="s">
        <v>502</v>
      </c>
      <c r="F731" s="49" t="s">
        <v>545</v>
      </c>
      <c r="G731" s="51">
        <v>2016</v>
      </c>
      <c r="H731" s="50">
        <v>2000</v>
      </c>
    </row>
    <row r="732" spans="1:8" hidden="1" x14ac:dyDescent="0.2">
      <c r="A732" s="46">
        <v>4320</v>
      </c>
      <c r="B732" s="47">
        <v>46700</v>
      </c>
      <c r="C732" s="48" t="s">
        <v>429</v>
      </c>
      <c r="D732" s="49" t="s">
        <v>198</v>
      </c>
      <c r="E732" s="49" t="s">
        <v>502</v>
      </c>
      <c r="F732" s="49" t="s">
        <v>545</v>
      </c>
      <c r="G732" s="51">
        <v>2017</v>
      </c>
      <c r="H732" s="50">
        <v>2000</v>
      </c>
    </row>
    <row r="733" spans="1:8" hidden="1" x14ac:dyDescent="0.2">
      <c r="A733" s="46">
        <v>4320</v>
      </c>
      <c r="B733" s="47">
        <v>46700</v>
      </c>
      <c r="C733" s="52" t="s">
        <v>429</v>
      </c>
      <c r="D733" s="49" t="s">
        <v>198</v>
      </c>
      <c r="E733" s="49" t="s">
        <v>502</v>
      </c>
      <c r="F733" s="49" t="s">
        <v>545</v>
      </c>
      <c r="G733" s="51" t="s">
        <v>565</v>
      </c>
      <c r="H733" s="50">
        <v>2000</v>
      </c>
    </row>
    <row r="734" spans="1:8" hidden="1" x14ac:dyDescent="0.2">
      <c r="A734" s="46">
        <v>4320</v>
      </c>
      <c r="B734" s="47">
        <v>46700</v>
      </c>
      <c r="C734" s="52" t="s">
        <v>429</v>
      </c>
      <c r="D734" s="49" t="s">
        <v>198</v>
      </c>
      <c r="E734" s="49" t="s">
        <v>502</v>
      </c>
      <c r="F734" s="49" t="s">
        <v>545</v>
      </c>
      <c r="G734" s="51">
        <v>2018</v>
      </c>
      <c r="H734" s="50">
        <v>2000</v>
      </c>
    </row>
    <row r="735" spans="1:8" hidden="1" x14ac:dyDescent="0.2">
      <c r="A735" s="46">
        <v>4390</v>
      </c>
      <c r="B735" s="47">
        <v>22706</v>
      </c>
      <c r="C735" s="48" t="s">
        <v>434</v>
      </c>
      <c r="D735" s="49" t="s">
        <v>175</v>
      </c>
      <c r="E735" s="49" t="s">
        <v>502</v>
      </c>
      <c r="F735" s="49" t="s">
        <v>543</v>
      </c>
      <c r="G735" s="51">
        <v>2017</v>
      </c>
      <c r="H735" s="50">
        <v>5000</v>
      </c>
    </row>
    <row r="736" spans="1:8" hidden="1" x14ac:dyDescent="0.2">
      <c r="A736" s="46">
        <v>4390</v>
      </c>
      <c r="B736" s="47">
        <v>22706</v>
      </c>
      <c r="C736" s="48" t="s">
        <v>434</v>
      </c>
      <c r="D736" s="49" t="s">
        <v>175</v>
      </c>
      <c r="E736" s="49" t="s">
        <v>502</v>
      </c>
      <c r="F736" s="49" t="s">
        <v>543</v>
      </c>
      <c r="G736" s="51">
        <v>2016</v>
      </c>
      <c r="H736" s="50">
        <v>0</v>
      </c>
    </row>
    <row r="737" spans="1:8" hidden="1" x14ac:dyDescent="0.2">
      <c r="A737" s="46">
        <v>1622</v>
      </c>
      <c r="B737" s="47">
        <v>22706</v>
      </c>
      <c r="C737" s="52" t="s">
        <v>434</v>
      </c>
      <c r="D737" s="52" t="s">
        <v>162</v>
      </c>
      <c r="E737" s="49" t="s">
        <v>493</v>
      </c>
      <c r="F737" s="49" t="s">
        <v>516</v>
      </c>
      <c r="G737" s="51" t="s">
        <v>565</v>
      </c>
      <c r="H737" s="50">
        <v>30500</v>
      </c>
    </row>
    <row r="738" spans="1:8" x14ac:dyDescent="0.2">
      <c r="A738" s="46">
        <v>1621</v>
      </c>
      <c r="B738" s="47">
        <v>22706</v>
      </c>
      <c r="C738" s="52" t="s">
        <v>434</v>
      </c>
      <c r="D738" s="52" t="s">
        <v>161</v>
      </c>
      <c r="E738" s="49" t="s">
        <v>493</v>
      </c>
      <c r="F738" s="49" t="s">
        <v>516</v>
      </c>
      <c r="G738" s="51">
        <v>2018</v>
      </c>
      <c r="H738" s="50">
        <v>26000</v>
      </c>
    </row>
    <row r="739" spans="1:8" hidden="1" x14ac:dyDescent="0.2">
      <c r="A739" s="46">
        <v>4390</v>
      </c>
      <c r="B739" s="47">
        <v>46700</v>
      </c>
      <c r="C739" s="48" t="s">
        <v>429</v>
      </c>
      <c r="D739" s="49" t="s">
        <v>199</v>
      </c>
      <c r="E739" s="49" t="s">
        <v>502</v>
      </c>
      <c r="F739" s="49" t="s">
        <v>543</v>
      </c>
      <c r="G739" s="51">
        <v>2016</v>
      </c>
      <c r="H739" s="50">
        <v>1500</v>
      </c>
    </row>
    <row r="740" spans="1:8" hidden="1" x14ac:dyDescent="0.2">
      <c r="A740" s="46">
        <v>4390</v>
      </c>
      <c r="B740" s="47">
        <v>46700</v>
      </c>
      <c r="C740" s="48" t="s">
        <v>429</v>
      </c>
      <c r="D740" s="49" t="s">
        <v>199</v>
      </c>
      <c r="E740" s="49" t="s">
        <v>502</v>
      </c>
      <c r="F740" s="49" t="s">
        <v>543</v>
      </c>
      <c r="G740" s="51">
        <v>2017</v>
      </c>
      <c r="H740" s="50">
        <v>1600</v>
      </c>
    </row>
    <row r="741" spans="1:8" hidden="1" x14ac:dyDescent="0.2">
      <c r="A741" s="46">
        <v>4390</v>
      </c>
      <c r="B741" s="47">
        <v>46700</v>
      </c>
      <c r="C741" s="52" t="s">
        <v>429</v>
      </c>
      <c r="D741" s="49" t="s">
        <v>199</v>
      </c>
      <c r="E741" s="49" t="s">
        <v>502</v>
      </c>
      <c r="F741" s="49" t="s">
        <v>543</v>
      </c>
      <c r="G741" s="51" t="s">
        <v>565</v>
      </c>
      <c r="H741" s="50">
        <v>1600</v>
      </c>
    </row>
    <row r="742" spans="1:8" hidden="1" x14ac:dyDescent="0.2">
      <c r="A742" s="46">
        <v>4390</v>
      </c>
      <c r="B742" s="47">
        <v>46700</v>
      </c>
      <c r="C742" s="52" t="s">
        <v>429</v>
      </c>
      <c r="D742" s="49" t="s">
        <v>199</v>
      </c>
      <c r="E742" s="49" t="s">
        <v>502</v>
      </c>
      <c r="F742" s="49" t="s">
        <v>543</v>
      </c>
      <c r="G742" s="51">
        <v>2018</v>
      </c>
      <c r="H742" s="50">
        <v>1600</v>
      </c>
    </row>
    <row r="743" spans="1:8" x14ac:dyDescent="0.2">
      <c r="A743" s="46">
        <v>1622</v>
      </c>
      <c r="B743" s="47">
        <v>22706</v>
      </c>
      <c r="C743" s="52" t="s">
        <v>434</v>
      </c>
      <c r="D743" s="52" t="s">
        <v>162</v>
      </c>
      <c r="E743" s="49" t="s">
        <v>493</v>
      </c>
      <c r="F743" s="49" t="s">
        <v>516</v>
      </c>
      <c r="G743" s="51">
        <v>2018</v>
      </c>
      <c r="H743" s="50">
        <v>30500</v>
      </c>
    </row>
    <row r="744" spans="1:8" hidden="1" x14ac:dyDescent="0.2">
      <c r="A744" s="46">
        <v>4391</v>
      </c>
      <c r="B744" s="47">
        <v>22614</v>
      </c>
      <c r="C744" s="48" t="s">
        <v>434</v>
      </c>
      <c r="D744" s="49" t="s">
        <v>143</v>
      </c>
      <c r="E744" s="49" t="s">
        <v>502</v>
      </c>
      <c r="F744" s="49" t="s">
        <v>543</v>
      </c>
      <c r="G744" s="51">
        <v>2017</v>
      </c>
      <c r="H744" s="50">
        <v>62500</v>
      </c>
    </row>
    <row r="745" spans="1:8" hidden="1" x14ac:dyDescent="0.2">
      <c r="A745" s="46">
        <v>4391</v>
      </c>
      <c r="B745" s="47">
        <v>22614</v>
      </c>
      <c r="C745" s="48" t="s">
        <v>434</v>
      </c>
      <c r="D745" s="49" t="s">
        <v>143</v>
      </c>
      <c r="E745" s="49" t="s">
        <v>502</v>
      </c>
      <c r="F745" s="49" t="s">
        <v>543</v>
      </c>
      <c r="G745" s="51">
        <v>2016</v>
      </c>
      <c r="H745" s="50">
        <v>57900</v>
      </c>
    </row>
    <row r="746" spans="1:8" hidden="1" x14ac:dyDescent="0.2">
      <c r="A746" s="46">
        <v>1710</v>
      </c>
      <c r="B746" s="47">
        <v>22706</v>
      </c>
      <c r="C746" s="52" t="s">
        <v>434</v>
      </c>
      <c r="D746" s="49" t="s">
        <v>152</v>
      </c>
      <c r="E746" s="49" t="s">
        <v>494</v>
      </c>
      <c r="F746" s="49" t="s">
        <v>520</v>
      </c>
      <c r="G746" s="51" t="s">
        <v>565</v>
      </c>
      <c r="H746" s="50">
        <v>294545</v>
      </c>
    </row>
    <row r="747" spans="1:8" hidden="1" x14ac:dyDescent="0.2">
      <c r="A747" s="46">
        <v>4910</v>
      </c>
      <c r="B747" s="47">
        <v>13000</v>
      </c>
      <c r="C747" s="48" t="s">
        <v>427</v>
      </c>
      <c r="D747" s="49" t="s">
        <v>26</v>
      </c>
      <c r="E747" s="49" t="s">
        <v>503</v>
      </c>
      <c r="F747" s="49" t="s">
        <v>546</v>
      </c>
      <c r="G747" s="51">
        <v>2018</v>
      </c>
      <c r="H747" s="50">
        <v>21888</v>
      </c>
    </row>
    <row r="748" spans="1:8" hidden="1" x14ac:dyDescent="0.2">
      <c r="A748" s="46">
        <v>4910</v>
      </c>
      <c r="B748" s="47">
        <v>13000</v>
      </c>
      <c r="C748" s="48" t="s">
        <v>427</v>
      </c>
      <c r="D748" s="48" t="s">
        <v>26</v>
      </c>
      <c r="E748" s="49" t="s">
        <v>503</v>
      </c>
      <c r="F748" s="49" t="s">
        <v>546</v>
      </c>
      <c r="G748" s="51">
        <v>2016</v>
      </c>
      <c r="H748" s="50">
        <v>21888</v>
      </c>
    </row>
    <row r="749" spans="1:8" hidden="1" x14ac:dyDescent="0.2">
      <c r="A749" s="46">
        <v>4910</v>
      </c>
      <c r="B749" s="47">
        <v>13000</v>
      </c>
      <c r="C749" s="48" t="s">
        <v>427</v>
      </c>
      <c r="D749" s="48" t="s">
        <v>26</v>
      </c>
      <c r="E749" s="49" t="s">
        <v>503</v>
      </c>
      <c r="F749" s="49" t="s">
        <v>546</v>
      </c>
      <c r="G749" s="51">
        <v>2017</v>
      </c>
      <c r="H749" s="50">
        <v>21888</v>
      </c>
    </row>
    <row r="750" spans="1:8" hidden="1" x14ac:dyDescent="0.2">
      <c r="A750" s="46">
        <v>4910</v>
      </c>
      <c r="B750" s="47">
        <v>13000</v>
      </c>
      <c r="C750" s="48" t="s">
        <v>427</v>
      </c>
      <c r="D750" s="49" t="s">
        <v>26</v>
      </c>
      <c r="E750" s="49" t="s">
        <v>503</v>
      </c>
      <c r="F750" s="49" t="s">
        <v>546</v>
      </c>
      <c r="G750" s="51" t="s">
        <v>565</v>
      </c>
      <c r="H750" s="50">
        <v>21888</v>
      </c>
    </row>
    <row r="751" spans="1:8" hidden="1" x14ac:dyDescent="0.2">
      <c r="A751" s="46">
        <v>4910</v>
      </c>
      <c r="B751" s="47">
        <v>16000</v>
      </c>
      <c r="C751" s="48" t="s">
        <v>427</v>
      </c>
      <c r="D751" s="48" t="s">
        <v>47</v>
      </c>
      <c r="E751" s="49" t="s">
        <v>503</v>
      </c>
      <c r="F751" s="49" t="s">
        <v>546</v>
      </c>
      <c r="G751" s="51">
        <v>2016</v>
      </c>
      <c r="H751" s="50">
        <v>6906</v>
      </c>
    </row>
    <row r="752" spans="1:8" hidden="1" x14ac:dyDescent="0.2">
      <c r="A752" s="46">
        <v>4910</v>
      </c>
      <c r="B752" s="47">
        <v>16000</v>
      </c>
      <c r="C752" s="48" t="s">
        <v>427</v>
      </c>
      <c r="D752" s="48" t="s">
        <v>47</v>
      </c>
      <c r="E752" s="49" t="s">
        <v>503</v>
      </c>
      <c r="F752" s="49" t="s">
        <v>546</v>
      </c>
      <c r="G752" s="51">
        <v>2017</v>
      </c>
      <c r="H752" s="50">
        <v>0</v>
      </c>
    </row>
    <row r="753" spans="1:8" x14ac:dyDescent="0.2">
      <c r="A753" s="46">
        <v>1710</v>
      </c>
      <c r="B753" s="47">
        <v>22706</v>
      </c>
      <c r="C753" s="52" t="s">
        <v>434</v>
      </c>
      <c r="D753" s="49" t="s">
        <v>152</v>
      </c>
      <c r="E753" s="49" t="s">
        <v>494</v>
      </c>
      <c r="F753" s="49" t="s">
        <v>520</v>
      </c>
      <c r="G753" s="51">
        <v>2018</v>
      </c>
      <c r="H753" s="50">
        <v>294545</v>
      </c>
    </row>
    <row r="754" spans="1:8" hidden="1" x14ac:dyDescent="0.2">
      <c r="A754" s="46">
        <v>4910</v>
      </c>
      <c r="B754" s="47">
        <v>22602</v>
      </c>
      <c r="C754" s="48" t="s">
        <v>434</v>
      </c>
      <c r="D754" s="49" t="s">
        <v>122</v>
      </c>
      <c r="E754" s="49" t="s">
        <v>503</v>
      </c>
      <c r="F754" s="49" t="s">
        <v>546</v>
      </c>
      <c r="G754" s="51">
        <v>2017</v>
      </c>
      <c r="H754" s="50">
        <v>5000</v>
      </c>
    </row>
    <row r="755" spans="1:8" hidden="1" x14ac:dyDescent="0.2">
      <c r="A755" s="46">
        <v>4910</v>
      </c>
      <c r="B755" s="47">
        <v>22602</v>
      </c>
      <c r="C755" s="48" t="s">
        <v>434</v>
      </c>
      <c r="D755" s="49" t="s">
        <v>122</v>
      </c>
      <c r="E755" s="49" t="s">
        <v>503</v>
      </c>
      <c r="F755" s="49" t="s">
        <v>546</v>
      </c>
      <c r="G755" s="51">
        <v>2016</v>
      </c>
      <c r="H755" s="50">
        <v>5000</v>
      </c>
    </row>
    <row r="756" spans="1:8" hidden="1" x14ac:dyDescent="0.2">
      <c r="A756" s="46">
        <v>1711</v>
      </c>
      <c r="B756" s="47">
        <v>22706</v>
      </c>
      <c r="C756" s="52" t="s">
        <v>434</v>
      </c>
      <c r="D756" s="49" t="s">
        <v>153</v>
      </c>
      <c r="E756" s="49" t="s">
        <v>494</v>
      </c>
      <c r="F756" s="49" t="s">
        <v>520</v>
      </c>
      <c r="G756" s="51" t="s">
        <v>565</v>
      </c>
      <c r="H756" s="50">
        <v>85000</v>
      </c>
    </row>
    <row r="757" spans="1:8" x14ac:dyDescent="0.2">
      <c r="A757" s="46">
        <v>1711</v>
      </c>
      <c r="B757" s="47">
        <v>22706</v>
      </c>
      <c r="C757" s="52" t="s">
        <v>434</v>
      </c>
      <c r="D757" s="49" t="s">
        <v>153</v>
      </c>
      <c r="E757" s="49" t="s">
        <v>494</v>
      </c>
      <c r="F757" s="49" t="s">
        <v>520</v>
      </c>
      <c r="G757" s="51">
        <v>2018</v>
      </c>
      <c r="H757" s="50">
        <v>95353.002499999988</v>
      </c>
    </row>
    <row r="758" spans="1:8" hidden="1" x14ac:dyDescent="0.2">
      <c r="A758" s="46">
        <v>4910</v>
      </c>
      <c r="B758" s="47">
        <v>22609</v>
      </c>
      <c r="C758" s="48" t="s">
        <v>434</v>
      </c>
      <c r="D758" s="49" t="s">
        <v>142</v>
      </c>
      <c r="E758" s="49" t="s">
        <v>503</v>
      </c>
      <c r="F758" s="49" t="s">
        <v>546</v>
      </c>
      <c r="G758" s="51">
        <v>2017</v>
      </c>
      <c r="H758" s="50">
        <v>13400</v>
      </c>
    </row>
    <row r="759" spans="1:8" hidden="1" x14ac:dyDescent="0.2">
      <c r="A759" s="46">
        <v>4910</v>
      </c>
      <c r="B759" s="47">
        <v>22609</v>
      </c>
      <c r="C759" s="48" t="s">
        <v>434</v>
      </c>
      <c r="D759" s="49" t="s">
        <v>142</v>
      </c>
      <c r="E759" s="49" t="s">
        <v>503</v>
      </c>
      <c r="F759" s="49" t="s">
        <v>546</v>
      </c>
      <c r="G759" s="51">
        <v>2016</v>
      </c>
      <c r="H759" s="50">
        <v>13300</v>
      </c>
    </row>
    <row r="760" spans="1:8" hidden="1" x14ac:dyDescent="0.2">
      <c r="A760" s="46">
        <v>2310</v>
      </c>
      <c r="B760" s="47">
        <v>22706</v>
      </c>
      <c r="C760" s="52" t="s">
        <v>434</v>
      </c>
      <c r="D760" s="49" t="s">
        <v>163</v>
      </c>
      <c r="E760" s="49" t="s">
        <v>496</v>
      </c>
      <c r="F760" s="48" t="s">
        <v>524</v>
      </c>
      <c r="G760" s="51" t="s">
        <v>565</v>
      </c>
      <c r="H760" s="50">
        <v>12000</v>
      </c>
    </row>
    <row r="761" spans="1:8" hidden="1" x14ac:dyDescent="0.2">
      <c r="A761" s="46">
        <v>4910</v>
      </c>
      <c r="B761" s="47">
        <v>22700</v>
      </c>
      <c r="C761" s="48" t="s">
        <v>434</v>
      </c>
      <c r="D761" s="49" t="s">
        <v>158</v>
      </c>
      <c r="E761" s="49" t="s">
        <v>503</v>
      </c>
      <c r="F761" s="49" t="s">
        <v>546</v>
      </c>
      <c r="G761" s="51">
        <v>2017</v>
      </c>
      <c r="H761" s="50">
        <v>0</v>
      </c>
    </row>
    <row r="762" spans="1:8" hidden="1" x14ac:dyDescent="0.2">
      <c r="A762" s="46">
        <v>4910</v>
      </c>
      <c r="B762" s="47">
        <v>22700</v>
      </c>
      <c r="C762" s="48" t="s">
        <v>434</v>
      </c>
      <c r="D762" s="49" t="s">
        <v>158</v>
      </c>
      <c r="E762" s="49" t="s">
        <v>503</v>
      </c>
      <c r="F762" s="49" t="s">
        <v>546</v>
      </c>
      <c r="G762" s="51">
        <v>2016</v>
      </c>
      <c r="H762" s="50">
        <v>1000</v>
      </c>
    </row>
    <row r="763" spans="1:8" x14ac:dyDescent="0.2">
      <c r="A763" s="46">
        <v>2310</v>
      </c>
      <c r="B763" s="47">
        <v>22706</v>
      </c>
      <c r="C763" s="52" t="s">
        <v>434</v>
      </c>
      <c r="D763" s="49" t="s">
        <v>163</v>
      </c>
      <c r="E763" s="49" t="s">
        <v>496</v>
      </c>
      <c r="F763" s="48" t="s">
        <v>524</v>
      </c>
      <c r="G763" s="51">
        <v>2018</v>
      </c>
      <c r="H763" s="50">
        <v>12000</v>
      </c>
    </row>
    <row r="764" spans="1:8" hidden="1" x14ac:dyDescent="0.2">
      <c r="A764" s="46">
        <v>4910</v>
      </c>
      <c r="B764" s="47">
        <v>22706</v>
      </c>
      <c r="C764" s="48" t="s">
        <v>434</v>
      </c>
      <c r="D764" s="49" t="s">
        <v>176</v>
      </c>
      <c r="E764" s="49" t="s">
        <v>503</v>
      </c>
      <c r="F764" s="49" t="s">
        <v>546</v>
      </c>
      <c r="G764" s="51">
        <v>2017</v>
      </c>
      <c r="H764" s="50">
        <v>5040</v>
      </c>
    </row>
    <row r="765" spans="1:8" hidden="1" x14ac:dyDescent="0.2">
      <c r="A765" s="46">
        <v>4910</v>
      </c>
      <c r="B765" s="47">
        <v>22706</v>
      </c>
      <c r="C765" s="48" t="s">
        <v>434</v>
      </c>
      <c r="D765" s="49" t="s">
        <v>176</v>
      </c>
      <c r="E765" s="49" t="s">
        <v>503</v>
      </c>
      <c r="F765" s="49" t="s">
        <v>546</v>
      </c>
      <c r="G765" s="51">
        <v>2016</v>
      </c>
      <c r="H765" s="50">
        <v>5010</v>
      </c>
    </row>
    <row r="766" spans="1:8" hidden="1" x14ac:dyDescent="0.2">
      <c r="A766" s="46">
        <v>2311</v>
      </c>
      <c r="B766" s="47">
        <v>22706</v>
      </c>
      <c r="C766" s="52" t="s">
        <v>434</v>
      </c>
      <c r="D766" s="49" t="s">
        <v>164</v>
      </c>
      <c r="E766" s="49" t="s">
        <v>496</v>
      </c>
      <c r="F766" s="48" t="s">
        <v>524</v>
      </c>
      <c r="G766" s="51" t="s">
        <v>565</v>
      </c>
      <c r="H766" s="50">
        <v>500000</v>
      </c>
    </row>
    <row r="767" spans="1:8" hidden="1" x14ac:dyDescent="0.2">
      <c r="A767" s="46">
        <v>4910</v>
      </c>
      <c r="B767" s="47">
        <v>46700</v>
      </c>
      <c r="C767" s="48" t="s">
        <v>429</v>
      </c>
      <c r="D767" s="49" t="s">
        <v>200</v>
      </c>
      <c r="E767" s="49" t="s">
        <v>503</v>
      </c>
      <c r="F767" s="49" t="s">
        <v>546</v>
      </c>
      <c r="G767" s="51">
        <v>2016</v>
      </c>
      <c r="H767" s="50">
        <v>4200</v>
      </c>
    </row>
    <row r="768" spans="1:8" hidden="1" x14ac:dyDescent="0.2">
      <c r="A768" s="46">
        <v>4910</v>
      </c>
      <c r="B768" s="47">
        <v>46700</v>
      </c>
      <c r="C768" s="48" t="s">
        <v>429</v>
      </c>
      <c r="D768" s="49" t="s">
        <v>200</v>
      </c>
      <c r="E768" s="49" t="s">
        <v>503</v>
      </c>
      <c r="F768" s="49" t="s">
        <v>546</v>
      </c>
      <c r="G768" s="51">
        <v>2017</v>
      </c>
      <c r="H768" s="50">
        <v>2200</v>
      </c>
    </row>
    <row r="769" spans="1:8" hidden="1" x14ac:dyDescent="0.2">
      <c r="A769" s="46">
        <v>4910</v>
      </c>
      <c r="B769" s="47">
        <v>46700</v>
      </c>
      <c r="C769" s="52" t="s">
        <v>429</v>
      </c>
      <c r="D769" s="49" t="s">
        <v>200</v>
      </c>
      <c r="E769" s="49" t="s">
        <v>503</v>
      </c>
      <c r="F769" s="49" t="s">
        <v>546</v>
      </c>
      <c r="G769" s="51" t="s">
        <v>565</v>
      </c>
      <c r="H769" s="50">
        <v>2000</v>
      </c>
    </row>
    <row r="770" spans="1:8" hidden="1" x14ac:dyDescent="0.2">
      <c r="A770" s="46">
        <v>4910</v>
      </c>
      <c r="B770" s="47">
        <v>46700</v>
      </c>
      <c r="C770" s="52" t="s">
        <v>429</v>
      </c>
      <c r="D770" s="49" t="s">
        <v>200</v>
      </c>
      <c r="E770" s="49" t="s">
        <v>503</v>
      </c>
      <c r="F770" s="49" t="s">
        <v>546</v>
      </c>
      <c r="G770" s="51">
        <v>2018</v>
      </c>
      <c r="H770" s="50">
        <v>2200</v>
      </c>
    </row>
    <row r="771" spans="1:8" x14ac:dyDescent="0.2">
      <c r="A771" s="46">
        <v>2311</v>
      </c>
      <c r="B771" s="47">
        <v>22706</v>
      </c>
      <c r="C771" s="52" t="s">
        <v>434</v>
      </c>
      <c r="D771" s="49" t="s">
        <v>164</v>
      </c>
      <c r="E771" s="49" t="s">
        <v>496</v>
      </c>
      <c r="F771" s="48" t="s">
        <v>524</v>
      </c>
      <c r="G771" s="51">
        <v>2018</v>
      </c>
      <c r="H771" s="50">
        <v>500000</v>
      </c>
    </row>
    <row r="772" spans="1:8" hidden="1" x14ac:dyDescent="0.2">
      <c r="A772" s="46">
        <v>9120</v>
      </c>
      <c r="B772" s="47">
        <v>22601</v>
      </c>
      <c r="C772" s="48" t="s">
        <v>434</v>
      </c>
      <c r="D772" s="49" t="s">
        <v>119</v>
      </c>
      <c r="E772" s="49" t="s">
        <v>504</v>
      </c>
      <c r="F772" s="49" t="s">
        <v>547</v>
      </c>
      <c r="G772" s="51">
        <v>2017</v>
      </c>
      <c r="H772" s="50">
        <v>10000</v>
      </c>
    </row>
    <row r="773" spans="1:8" hidden="1" x14ac:dyDescent="0.2">
      <c r="A773" s="46">
        <v>9120</v>
      </c>
      <c r="B773" s="47">
        <v>22601</v>
      </c>
      <c r="C773" s="48" t="s">
        <v>434</v>
      </c>
      <c r="D773" s="49" t="s">
        <v>119</v>
      </c>
      <c r="E773" s="49" t="s">
        <v>504</v>
      </c>
      <c r="F773" s="49" t="s">
        <v>547</v>
      </c>
      <c r="G773" s="51">
        <v>2016</v>
      </c>
      <c r="H773" s="50">
        <v>10000</v>
      </c>
    </row>
    <row r="774" spans="1:8" hidden="1" x14ac:dyDescent="0.2">
      <c r="A774" s="46">
        <v>2411</v>
      </c>
      <c r="B774" s="47">
        <v>22706</v>
      </c>
      <c r="C774" s="52" t="s">
        <v>434</v>
      </c>
      <c r="D774" s="52" t="s">
        <v>463</v>
      </c>
      <c r="E774" s="49" t="s">
        <v>497</v>
      </c>
      <c r="F774" s="48" t="s">
        <v>525</v>
      </c>
      <c r="G774" s="51" t="s">
        <v>565</v>
      </c>
      <c r="H774" s="50">
        <v>30000</v>
      </c>
    </row>
    <row r="775" spans="1:8" x14ac:dyDescent="0.2">
      <c r="A775" s="46">
        <v>2411</v>
      </c>
      <c r="B775" s="47">
        <v>22706</v>
      </c>
      <c r="C775" s="52" t="s">
        <v>434</v>
      </c>
      <c r="D775" s="52" t="s">
        <v>463</v>
      </c>
      <c r="E775" s="49" t="s">
        <v>497</v>
      </c>
      <c r="F775" s="48" t="s">
        <v>525</v>
      </c>
      <c r="G775" s="51">
        <v>2018</v>
      </c>
      <c r="H775" s="50">
        <v>15000</v>
      </c>
    </row>
    <row r="776" spans="1:8" hidden="1" x14ac:dyDescent="0.2">
      <c r="A776" s="46">
        <v>9120</v>
      </c>
      <c r="B776" s="47">
        <v>23000</v>
      </c>
      <c r="C776" s="48" t="s">
        <v>434</v>
      </c>
      <c r="D776" s="49" t="s">
        <v>179</v>
      </c>
      <c r="E776" s="49" t="s">
        <v>504</v>
      </c>
      <c r="F776" s="49" t="s">
        <v>547</v>
      </c>
      <c r="G776" s="51">
        <v>2017</v>
      </c>
      <c r="H776" s="50">
        <v>103560</v>
      </c>
    </row>
    <row r="777" spans="1:8" hidden="1" x14ac:dyDescent="0.2">
      <c r="A777" s="46">
        <v>9120</v>
      </c>
      <c r="B777" s="47">
        <v>23000</v>
      </c>
      <c r="C777" s="48" t="s">
        <v>434</v>
      </c>
      <c r="D777" s="49" t="s">
        <v>179</v>
      </c>
      <c r="E777" s="49" t="s">
        <v>504</v>
      </c>
      <c r="F777" s="49" t="s">
        <v>547</v>
      </c>
      <c r="G777" s="51">
        <v>2016</v>
      </c>
      <c r="H777" s="50">
        <v>103560</v>
      </c>
    </row>
    <row r="778" spans="1:8" hidden="1" x14ac:dyDescent="0.2">
      <c r="A778" s="46">
        <v>3112</v>
      </c>
      <c r="B778" s="47">
        <v>22706</v>
      </c>
      <c r="C778" s="52" t="s">
        <v>434</v>
      </c>
      <c r="D778" s="49" t="s">
        <v>168</v>
      </c>
      <c r="E778" s="49" t="s">
        <v>498</v>
      </c>
      <c r="F778" s="49" t="s">
        <v>526</v>
      </c>
      <c r="G778" s="51" t="s">
        <v>565</v>
      </c>
      <c r="H778" s="50">
        <v>4000</v>
      </c>
    </row>
    <row r="779" spans="1:8" hidden="1" x14ac:dyDescent="0.2">
      <c r="A779" s="46">
        <v>3120</v>
      </c>
      <c r="B779" s="47">
        <v>22706</v>
      </c>
      <c r="C779" s="52" t="s">
        <v>434</v>
      </c>
      <c r="D779" s="49" t="s">
        <v>69</v>
      </c>
      <c r="E779" s="49" t="s">
        <v>498</v>
      </c>
      <c r="F779" s="49" t="s">
        <v>527</v>
      </c>
      <c r="G779" s="51" t="s">
        <v>565</v>
      </c>
      <c r="H779" s="50">
        <v>7785</v>
      </c>
    </row>
    <row r="780" spans="1:8" hidden="1" x14ac:dyDescent="0.2">
      <c r="A780" s="46">
        <v>9120</v>
      </c>
      <c r="B780" s="47">
        <v>48900</v>
      </c>
      <c r="C780" s="52" t="s">
        <v>429</v>
      </c>
      <c r="D780" s="52" t="s">
        <v>224</v>
      </c>
      <c r="E780" s="49" t="s">
        <v>504</v>
      </c>
      <c r="F780" s="49" t="s">
        <v>547</v>
      </c>
      <c r="G780" s="51">
        <v>2018</v>
      </c>
      <c r="H780" s="50">
        <v>5130</v>
      </c>
    </row>
    <row r="781" spans="1:8" hidden="1" x14ac:dyDescent="0.2">
      <c r="A781" s="46">
        <v>9120</v>
      </c>
      <c r="B781" s="47">
        <v>48900</v>
      </c>
      <c r="C781" s="48" t="s">
        <v>429</v>
      </c>
      <c r="D781" s="49" t="s">
        <v>224</v>
      </c>
      <c r="E781" s="49" t="s">
        <v>504</v>
      </c>
      <c r="F781" s="49" t="s">
        <v>547</v>
      </c>
      <c r="G781" s="51">
        <v>2016</v>
      </c>
      <c r="H781" s="50">
        <v>4860</v>
      </c>
    </row>
    <row r="782" spans="1:8" hidden="1" x14ac:dyDescent="0.2">
      <c r="A782" s="46">
        <v>9120</v>
      </c>
      <c r="B782" s="47">
        <v>48900</v>
      </c>
      <c r="C782" s="48" t="s">
        <v>429</v>
      </c>
      <c r="D782" s="49" t="s">
        <v>224</v>
      </c>
      <c r="E782" s="49" t="s">
        <v>504</v>
      </c>
      <c r="F782" s="49" t="s">
        <v>547</v>
      </c>
      <c r="G782" s="51">
        <v>2017</v>
      </c>
      <c r="H782" s="50">
        <v>5130</v>
      </c>
    </row>
    <row r="783" spans="1:8" hidden="1" x14ac:dyDescent="0.2">
      <c r="A783" s="46">
        <v>9120</v>
      </c>
      <c r="B783" s="47">
        <v>48900</v>
      </c>
      <c r="C783" s="52" t="s">
        <v>429</v>
      </c>
      <c r="D783" s="52" t="s">
        <v>224</v>
      </c>
      <c r="E783" s="49" t="s">
        <v>504</v>
      </c>
      <c r="F783" s="49" t="s">
        <v>547</v>
      </c>
      <c r="G783" s="51" t="s">
        <v>565</v>
      </c>
      <c r="H783" s="50">
        <v>5130</v>
      </c>
    </row>
    <row r="784" spans="1:8" hidden="1" x14ac:dyDescent="0.2">
      <c r="A784" s="46">
        <v>9200</v>
      </c>
      <c r="B784" s="47">
        <v>12000</v>
      </c>
      <c r="C784" s="48" t="s">
        <v>427</v>
      </c>
      <c r="D784" s="48" t="s">
        <v>0</v>
      </c>
      <c r="E784" s="49" t="s">
        <v>505</v>
      </c>
      <c r="F784" s="48" t="s">
        <v>548</v>
      </c>
      <c r="G784" s="51">
        <v>2018</v>
      </c>
      <c r="H784" s="50">
        <v>26653</v>
      </c>
    </row>
    <row r="785" spans="1:8" hidden="1" x14ac:dyDescent="0.2">
      <c r="A785" s="46">
        <v>9200</v>
      </c>
      <c r="B785" s="47">
        <v>12000</v>
      </c>
      <c r="C785" s="48" t="s">
        <v>427</v>
      </c>
      <c r="D785" s="48" t="s">
        <v>0</v>
      </c>
      <c r="E785" s="49" t="s">
        <v>505</v>
      </c>
      <c r="F785" s="48" t="s">
        <v>548</v>
      </c>
      <c r="G785" s="51">
        <v>2017</v>
      </c>
      <c r="H785" s="50">
        <v>26653</v>
      </c>
    </row>
    <row r="786" spans="1:8" hidden="1" x14ac:dyDescent="0.2">
      <c r="A786" s="46">
        <v>9200</v>
      </c>
      <c r="B786" s="47">
        <v>12000</v>
      </c>
      <c r="C786" s="48" t="s">
        <v>427</v>
      </c>
      <c r="D786" s="48" t="s">
        <v>0</v>
      </c>
      <c r="E786" s="49" t="s">
        <v>505</v>
      </c>
      <c r="F786" s="48" t="s">
        <v>548</v>
      </c>
      <c r="G786" s="51">
        <v>2016</v>
      </c>
      <c r="H786" s="50">
        <v>14824</v>
      </c>
    </row>
    <row r="787" spans="1:8" hidden="1" x14ac:dyDescent="0.2">
      <c r="A787" s="46">
        <v>9200</v>
      </c>
      <c r="B787" s="47">
        <v>12000</v>
      </c>
      <c r="C787" s="48" t="s">
        <v>427</v>
      </c>
      <c r="D787" s="48" t="s">
        <v>0</v>
      </c>
      <c r="E787" s="49" t="s">
        <v>505</v>
      </c>
      <c r="F787" s="48" t="s">
        <v>548</v>
      </c>
      <c r="G787" s="51" t="s">
        <v>565</v>
      </c>
      <c r="H787" s="50">
        <v>26653</v>
      </c>
    </row>
    <row r="788" spans="1:8" hidden="1" x14ac:dyDescent="0.2">
      <c r="A788" s="46">
        <v>9200</v>
      </c>
      <c r="B788" s="47">
        <v>12001</v>
      </c>
      <c r="C788" s="48" t="s">
        <v>427</v>
      </c>
      <c r="D788" s="48" t="s">
        <v>1</v>
      </c>
      <c r="E788" s="49" t="s">
        <v>505</v>
      </c>
      <c r="F788" s="48" t="s">
        <v>548</v>
      </c>
      <c r="G788" s="51">
        <v>2018</v>
      </c>
      <c r="H788" s="50">
        <v>13036</v>
      </c>
    </row>
    <row r="789" spans="1:8" hidden="1" x14ac:dyDescent="0.2">
      <c r="A789" s="46">
        <v>9200</v>
      </c>
      <c r="B789" s="47">
        <v>12001</v>
      </c>
      <c r="C789" s="48" t="s">
        <v>427</v>
      </c>
      <c r="D789" s="48" t="s">
        <v>1</v>
      </c>
      <c r="E789" s="49" t="s">
        <v>505</v>
      </c>
      <c r="F789" s="48" t="s">
        <v>548</v>
      </c>
      <c r="G789" s="51">
        <v>2017</v>
      </c>
      <c r="H789" s="50">
        <v>13036</v>
      </c>
    </row>
    <row r="790" spans="1:8" hidden="1" x14ac:dyDescent="0.2">
      <c r="A790" s="46">
        <v>9200</v>
      </c>
      <c r="B790" s="47">
        <v>12001</v>
      </c>
      <c r="C790" s="48" t="s">
        <v>427</v>
      </c>
      <c r="D790" s="48" t="s">
        <v>1</v>
      </c>
      <c r="E790" s="49" t="s">
        <v>505</v>
      </c>
      <c r="F790" s="48" t="s">
        <v>548</v>
      </c>
      <c r="G790" s="51">
        <v>2016</v>
      </c>
      <c r="H790" s="50">
        <v>13036</v>
      </c>
    </row>
    <row r="791" spans="1:8" hidden="1" x14ac:dyDescent="0.2">
      <c r="A791" s="46">
        <v>9200</v>
      </c>
      <c r="B791" s="47">
        <v>12001</v>
      </c>
      <c r="C791" s="48" t="s">
        <v>427</v>
      </c>
      <c r="D791" s="48" t="s">
        <v>1</v>
      </c>
      <c r="E791" s="49" t="s">
        <v>505</v>
      </c>
      <c r="F791" s="48" t="s">
        <v>548</v>
      </c>
      <c r="G791" s="51" t="s">
        <v>565</v>
      </c>
      <c r="H791" s="50">
        <v>13036</v>
      </c>
    </row>
    <row r="792" spans="1:8" hidden="1" x14ac:dyDescent="0.2">
      <c r="A792" s="46">
        <v>9200</v>
      </c>
      <c r="B792" s="47">
        <v>12003</v>
      </c>
      <c r="C792" s="48" t="s">
        <v>427</v>
      </c>
      <c r="D792" s="48" t="s">
        <v>3</v>
      </c>
      <c r="E792" s="49" t="s">
        <v>505</v>
      </c>
      <c r="F792" s="48" t="s">
        <v>548</v>
      </c>
      <c r="G792" s="51">
        <v>2018</v>
      </c>
      <c r="H792" s="50">
        <v>9984</v>
      </c>
    </row>
    <row r="793" spans="1:8" hidden="1" x14ac:dyDescent="0.2">
      <c r="A793" s="46">
        <v>9200</v>
      </c>
      <c r="B793" s="47">
        <v>12003</v>
      </c>
      <c r="C793" s="48" t="s">
        <v>427</v>
      </c>
      <c r="D793" s="48" t="s">
        <v>3</v>
      </c>
      <c r="E793" s="49" t="s">
        <v>505</v>
      </c>
      <c r="F793" s="48" t="s">
        <v>548</v>
      </c>
      <c r="G793" s="51">
        <v>2017</v>
      </c>
      <c r="H793" s="50">
        <v>9984</v>
      </c>
    </row>
    <row r="794" spans="1:8" hidden="1" x14ac:dyDescent="0.2">
      <c r="A794" s="46">
        <v>9200</v>
      </c>
      <c r="B794" s="47">
        <v>12003</v>
      </c>
      <c r="C794" s="48" t="s">
        <v>427</v>
      </c>
      <c r="D794" s="48" t="s">
        <v>3</v>
      </c>
      <c r="E794" s="49" t="s">
        <v>505</v>
      </c>
      <c r="F794" s="48" t="s">
        <v>548</v>
      </c>
      <c r="G794" s="51">
        <v>2016</v>
      </c>
      <c r="H794" s="50">
        <v>13824</v>
      </c>
    </row>
    <row r="795" spans="1:8" hidden="1" x14ac:dyDescent="0.2">
      <c r="A795" s="46">
        <v>9200</v>
      </c>
      <c r="B795" s="47">
        <v>12003</v>
      </c>
      <c r="C795" s="48" t="s">
        <v>427</v>
      </c>
      <c r="D795" s="48" t="s">
        <v>3</v>
      </c>
      <c r="E795" s="49" t="s">
        <v>505</v>
      </c>
      <c r="F795" s="48" t="s">
        <v>548</v>
      </c>
      <c r="G795" s="51" t="s">
        <v>565</v>
      </c>
      <c r="H795" s="50">
        <v>9984</v>
      </c>
    </row>
    <row r="796" spans="1:8" hidden="1" x14ac:dyDescent="0.2">
      <c r="A796" s="46">
        <v>9200</v>
      </c>
      <c r="B796" s="47">
        <v>12006</v>
      </c>
      <c r="C796" s="48" t="s">
        <v>427</v>
      </c>
      <c r="D796" s="48" t="s">
        <v>8</v>
      </c>
      <c r="E796" s="49" t="s">
        <v>505</v>
      </c>
      <c r="F796" s="48" t="s">
        <v>548</v>
      </c>
      <c r="G796" s="51">
        <v>2018</v>
      </c>
      <c r="H796" s="50">
        <v>18791</v>
      </c>
    </row>
    <row r="797" spans="1:8" hidden="1" x14ac:dyDescent="0.2">
      <c r="A797" s="46">
        <v>9200</v>
      </c>
      <c r="B797" s="47">
        <v>12006</v>
      </c>
      <c r="C797" s="48" t="s">
        <v>427</v>
      </c>
      <c r="D797" s="48" t="s">
        <v>8</v>
      </c>
      <c r="E797" s="49" t="s">
        <v>505</v>
      </c>
      <c r="F797" s="48" t="s">
        <v>548</v>
      </c>
      <c r="G797" s="51">
        <v>2017</v>
      </c>
      <c r="H797" s="50">
        <v>18791</v>
      </c>
    </row>
    <row r="798" spans="1:8" hidden="1" x14ac:dyDescent="0.2">
      <c r="A798" s="46">
        <v>9200</v>
      </c>
      <c r="B798" s="47">
        <v>12006</v>
      </c>
      <c r="C798" s="48" t="s">
        <v>427</v>
      </c>
      <c r="D798" s="48" t="s">
        <v>8</v>
      </c>
      <c r="E798" s="49" t="s">
        <v>505</v>
      </c>
      <c r="F798" s="48" t="s">
        <v>548</v>
      </c>
      <c r="G798" s="51">
        <v>2016</v>
      </c>
      <c r="H798" s="50">
        <v>17008</v>
      </c>
    </row>
    <row r="799" spans="1:8" hidden="1" x14ac:dyDescent="0.2">
      <c r="A799" s="46">
        <v>9200</v>
      </c>
      <c r="B799" s="47">
        <v>12006</v>
      </c>
      <c r="C799" s="48" t="s">
        <v>427</v>
      </c>
      <c r="D799" s="48" t="s">
        <v>8</v>
      </c>
      <c r="E799" s="49" t="s">
        <v>505</v>
      </c>
      <c r="F799" s="48" t="s">
        <v>548</v>
      </c>
      <c r="G799" s="51" t="s">
        <v>565</v>
      </c>
      <c r="H799" s="50">
        <v>18791</v>
      </c>
    </row>
    <row r="800" spans="1:8" hidden="1" x14ac:dyDescent="0.2">
      <c r="A800" s="46">
        <v>9200</v>
      </c>
      <c r="B800" s="47">
        <v>12100</v>
      </c>
      <c r="C800" s="48" t="s">
        <v>427</v>
      </c>
      <c r="D800" s="48" t="s">
        <v>11</v>
      </c>
      <c r="E800" s="49" t="s">
        <v>505</v>
      </c>
      <c r="F800" s="48" t="s">
        <v>548</v>
      </c>
      <c r="G800" s="51">
        <v>2018</v>
      </c>
      <c r="H800" s="50">
        <v>26087</v>
      </c>
    </row>
    <row r="801" spans="1:8" hidden="1" x14ac:dyDescent="0.2">
      <c r="A801" s="46">
        <v>9200</v>
      </c>
      <c r="B801" s="47">
        <v>12100</v>
      </c>
      <c r="C801" s="48" t="s">
        <v>427</v>
      </c>
      <c r="D801" s="48" t="s">
        <v>11</v>
      </c>
      <c r="E801" s="49" t="s">
        <v>505</v>
      </c>
      <c r="F801" s="48" t="s">
        <v>548</v>
      </c>
      <c r="G801" s="51">
        <v>2017</v>
      </c>
      <c r="H801" s="50">
        <v>26087</v>
      </c>
    </row>
    <row r="802" spans="1:8" hidden="1" x14ac:dyDescent="0.2">
      <c r="A802" s="46">
        <v>9200</v>
      </c>
      <c r="B802" s="47">
        <v>12100</v>
      </c>
      <c r="C802" s="48" t="s">
        <v>427</v>
      </c>
      <c r="D802" s="48" t="s">
        <v>11</v>
      </c>
      <c r="E802" s="49" t="s">
        <v>505</v>
      </c>
      <c r="F802" s="48" t="s">
        <v>548</v>
      </c>
      <c r="G802" s="51">
        <v>2016</v>
      </c>
      <c r="H802" s="50">
        <v>23562</v>
      </c>
    </row>
    <row r="803" spans="1:8" hidden="1" x14ac:dyDescent="0.2">
      <c r="A803" s="46">
        <v>9200</v>
      </c>
      <c r="B803" s="47">
        <v>12100</v>
      </c>
      <c r="C803" s="48" t="s">
        <v>427</v>
      </c>
      <c r="D803" s="48" t="s">
        <v>11</v>
      </c>
      <c r="E803" s="49" t="s">
        <v>505</v>
      </c>
      <c r="F803" s="48" t="s">
        <v>548</v>
      </c>
      <c r="G803" s="51" t="s">
        <v>565</v>
      </c>
      <c r="H803" s="50">
        <v>26087</v>
      </c>
    </row>
    <row r="804" spans="1:8" hidden="1" x14ac:dyDescent="0.2">
      <c r="A804" s="46">
        <v>9200</v>
      </c>
      <c r="B804" s="47">
        <v>12101</v>
      </c>
      <c r="C804" s="48" t="s">
        <v>427</v>
      </c>
      <c r="D804" s="48" t="s">
        <v>14</v>
      </c>
      <c r="E804" s="49" t="s">
        <v>505</v>
      </c>
      <c r="F804" s="48" t="s">
        <v>548</v>
      </c>
      <c r="G804" s="51">
        <v>2018</v>
      </c>
      <c r="H804" s="50">
        <v>96862</v>
      </c>
    </row>
    <row r="805" spans="1:8" hidden="1" x14ac:dyDescent="0.2">
      <c r="A805" s="46">
        <v>9200</v>
      </c>
      <c r="B805" s="47">
        <v>12101</v>
      </c>
      <c r="C805" s="48" t="s">
        <v>427</v>
      </c>
      <c r="D805" s="48" t="s">
        <v>14</v>
      </c>
      <c r="E805" s="49" t="s">
        <v>505</v>
      </c>
      <c r="F805" s="48" t="s">
        <v>548</v>
      </c>
      <c r="G805" s="51">
        <v>2017</v>
      </c>
      <c r="H805" s="50">
        <v>96862</v>
      </c>
    </row>
    <row r="806" spans="1:8" hidden="1" x14ac:dyDescent="0.2">
      <c r="A806" s="46">
        <v>9200</v>
      </c>
      <c r="B806" s="47">
        <v>12101</v>
      </c>
      <c r="C806" s="48" t="s">
        <v>427</v>
      </c>
      <c r="D806" s="48" t="s">
        <v>14</v>
      </c>
      <c r="E806" s="49" t="s">
        <v>505</v>
      </c>
      <c r="F806" s="48" t="s">
        <v>548</v>
      </c>
      <c r="G806" s="51">
        <v>2016</v>
      </c>
      <c r="H806" s="50">
        <v>80854</v>
      </c>
    </row>
    <row r="807" spans="1:8" hidden="1" x14ac:dyDescent="0.2">
      <c r="A807" s="46">
        <v>9200</v>
      </c>
      <c r="B807" s="47">
        <v>12101</v>
      </c>
      <c r="C807" s="48" t="s">
        <v>427</v>
      </c>
      <c r="D807" s="48" t="s">
        <v>14</v>
      </c>
      <c r="E807" s="49" t="s">
        <v>505</v>
      </c>
      <c r="F807" s="48" t="s">
        <v>548</v>
      </c>
      <c r="G807" s="51" t="s">
        <v>565</v>
      </c>
      <c r="H807" s="50">
        <v>96862</v>
      </c>
    </row>
    <row r="808" spans="1:8" hidden="1" x14ac:dyDescent="0.2">
      <c r="A808" s="46">
        <v>9200</v>
      </c>
      <c r="B808" s="47">
        <v>12103</v>
      </c>
      <c r="C808" s="48" t="s">
        <v>427</v>
      </c>
      <c r="D808" s="48" t="s">
        <v>15</v>
      </c>
      <c r="E808" s="49" t="s">
        <v>505</v>
      </c>
      <c r="F808" s="48" t="s">
        <v>548</v>
      </c>
      <c r="G808" s="51">
        <v>2018</v>
      </c>
      <c r="H808" s="50">
        <v>10123</v>
      </c>
    </row>
    <row r="809" spans="1:8" hidden="1" x14ac:dyDescent="0.2">
      <c r="A809" s="46">
        <v>9200</v>
      </c>
      <c r="B809" s="47">
        <v>12103</v>
      </c>
      <c r="C809" s="48" t="s">
        <v>427</v>
      </c>
      <c r="D809" s="48" t="s">
        <v>15</v>
      </c>
      <c r="E809" s="49" t="s">
        <v>505</v>
      </c>
      <c r="F809" s="48" t="s">
        <v>548</v>
      </c>
      <c r="G809" s="51">
        <v>2017</v>
      </c>
      <c r="H809" s="50">
        <v>10123</v>
      </c>
    </row>
    <row r="810" spans="1:8" hidden="1" x14ac:dyDescent="0.2">
      <c r="A810" s="46">
        <v>9200</v>
      </c>
      <c r="B810" s="47">
        <v>12103</v>
      </c>
      <c r="C810" s="48" t="s">
        <v>427</v>
      </c>
      <c r="D810" s="48" t="s">
        <v>15</v>
      </c>
      <c r="E810" s="49" t="s">
        <v>505</v>
      </c>
      <c r="F810" s="48" t="s">
        <v>548</v>
      </c>
      <c r="G810" s="51">
        <v>2016</v>
      </c>
      <c r="H810" s="50">
        <v>10123</v>
      </c>
    </row>
    <row r="811" spans="1:8" hidden="1" x14ac:dyDescent="0.2">
      <c r="A811" s="46">
        <v>9200</v>
      </c>
      <c r="B811" s="47">
        <v>12103</v>
      </c>
      <c r="C811" s="48" t="s">
        <v>427</v>
      </c>
      <c r="D811" s="48" t="s">
        <v>15</v>
      </c>
      <c r="E811" s="49" t="s">
        <v>505</v>
      </c>
      <c r="F811" s="48" t="s">
        <v>548</v>
      </c>
      <c r="G811" s="51" t="s">
        <v>565</v>
      </c>
      <c r="H811" s="50">
        <v>10123</v>
      </c>
    </row>
    <row r="812" spans="1:8" hidden="1" x14ac:dyDescent="0.2">
      <c r="A812" s="46">
        <v>9200</v>
      </c>
      <c r="B812" s="47">
        <v>13000</v>
      </c>
      <c r="C812" s="48" t="s">
        <v>427</v>
      </c>
      <c r="D812" s="48" t="s">
        <v>27</v>
      </c>
      <c r="E812" s="49" t="s">
        <v>505</v>
      </c>
      <c r="F812" s="48" t="s">
        <v>548</v>
      </c>
      <c r="G812" s="51">
        <v>2018</v>
      </c>
      <c r="H812" s="50">
        <v>176841</v>
      </c>
    </row>
    <row r="813" spans="1:8" hidden="1" x14ac:dyDescent="0.2">
      <c r="A813" s="46">
        <v>9200</v>
      </c>
      <c r="B813" s="47">
        <v>13000</v>
      </c>
      <c r="C813" s="48" t="s">
        <v>427</v>
      </c>
      <c r="D813" s="48" t="s">
        <v>27</v>
      </c>
      <c r="E813" s="49" t="s">
        <v>505</v>
      </c>
      <c r="F813" s="48" t="s">
        <v>548</v>
      </c>
      <c r="G813" s="51">
        <v>2017</v>
      </c>
      <c r="H813" s="50">
        <v>176841</v>
      </c>
    </row>
    <row r="814" spans="1:8" hidden="1" x14ac:dyDescent="0.2">
      <c r="A814" s="46">
        <v>9200</v>
      </c>
      <c r="B814" s="47">
        <v>13000</v>
      </c>
      <c r="C814" s="48" t="s">
        <v>427</v>
      </c>
      <c r="D814" s="48" t="s">
        <v>27</v>
      </c>
      <c r="E814" s="49" t="s">
        <v>505</v>
      </c>
      <c r="F814" s="48" t="s">
        <v>548</v>
      </c>
      <c r="G814" s="51">
        <v>2016</v>
      </c>
      <c r="H814" s="50">
        <v>176632</v>
      </c>
    </row>
    <row r="815" spans="1:8" hidden="1" x14ac:dyDescent="0.2">
      <c r="A815" s="46">
        <v>9200</v>
      </c>
      <c r="B815" s="47">
        <v>13000</v>
      </c>
      <c r="C815" s="48" t="s">
        <v>427</v>
      </c>
      <c r="D815" s="48" t="s">
        <v>27</v>
      </c>
      <c r="E815" s="49" t="s">
        <v>505</v>
      </c>
      <c r="F815" s="48" t="s">
        <v>548</v>
      </c>
      <c r="G815" s="51" t="s">
        <v>565</v>
      </c>
      <c r="H815" s="50">
        <v>176841</v>
      </c>
    </row>
    <row r="816" spans="1:8" hidden="1" x14ac:dyDescent="0.2">
      <c r="A816" s="46">
        <v>9200</v>
      </c>
      <c r="B816" s="47">
        <v>13002</v>
      </c>
      <c r="C816" s="48" t="s">
        <v>427</v>
      </c>
      <c r="D816" s="49" t="s">
        <v>456</v>
      </c>
      <c r="E816" s="49" t="s">
        <v>505</v>
      </c>
      <c r="F816" s="48" t="s">
        <v>548</v>
      </c>
      <c r="G816" s="51">
        <v>2018</v>
      </c>
      <c r="H816" s="50">
        <v>57016</v>
      </c>
    </row>
    <row r="817" spans="1:8" hidden="1" x14ac:dyDescent="0.2">
      <c r="A817" s="46">
        <v>9200</v>
      </c>
      <c r="B817" s="47">
        <v>13002</v>
      </c>
      <c r="C817" s="48" t="s">
        <v>427</v>
      </c>
      <c r="D817" s="48" t="s">
        <v>28</v>
      </c>
      <c r="E817" s="49" t="s">
        <v>505</v>
      </c>
      <c r="F817" s="48" t="s">
        <v>548</v>
      </c>
      <c r="G817" s="51">
        <v>2017</v>
      </c>
      <c r="H817" s="50">
        <v>19000</v>
      </c>
    </row>
    <row r="818" spans="1:8" hidden="1" x14ac:dyDescent="0.2">
      <c r="A818" s="46">
        <v>9200</v>
      </c>
      <c r="B818" s="47">
        <v>13002</v>
      </c>
      <c r="C818" s="48" t="s">
        <v>427</v>
      </c>
      <c r="D818" s="48" t="s">
        <v>28</v>
      </c>
      <c r="E818" s="49" t="s">
        <v>505</v>
      </c>
      <c r="F818" s="48" t="s">
        <v>548</v>
      </c>
      <c r="G818" s="51">
        <v>2016</v>
      </c>
      <c r="H818" s="50">
        <v>15000</v>
      </c>
    </row>
    <row r="819" spans="1:8" hidden="1" x14ac:dyDescent="0.2">
      <c r="A819" s="46">
        <v>9200</v>
      </c>
      <c r="B819" s="47">
        <v>13002</v>
      </c>
      <c r="C819" s="48" t="s">
        <v>427</v>
      </c>
      <c r="D819" s="49" t="s">
        <v>456</v>
      </c>
      <c r="E819" s="49" t="s">
        <v>505</v>
      </c>
      <c r="F819" s="48" t="s">
        <v>548</v>
      </c>
      <c r="G819" s="51" t="s">
        <v>565</v>
      </c>
      <c r="H819" s="50">
        <v>57016</v>
      </c>
    </row>
    <row r="820" spans="1:8" hidden="1" x14ac:dyDescent="0.2">
      <c r="A820" s="46">
        <v>9200</v>
      </c>
      <c r="B820" s="47">
        <v>13100</v>
      </c>
      <c r="C820" s="48" t="s">
        <v>427</v>
      </c>
      <c r="D820" s="49" t="s">
        <v>29</v>
      </c>
      <c r="E820" s="49" t="s">
        <v>505</v>
      </c>
      <c r="F820" s="48" t="s">
        <v>548</v>
      </c>
      <c r="G820" s="51">
        <v>2018</v>
      </c>
      <c r="H820" s="50">
        <v>70500</v>
      </c>
    </row>
    <row r="821" spans="1:8" hidden="1" x14ac:dyDescent="0.2">
      <c r="A821" s="46">
        <v>9200</v>
      </c>
      <c r="B821" s="47">
        <v>13100</v>
      </c>
      <c r="C821" s="48" t="s">
        <v>427</v>
      </c>
      <c r="D821" s="48" t="s">
        <v>29</v>
      </c>
      <c r="E821" s="49" t="s">
        <v>505</v>
      </c>
      <c r="F821" s="48" t="s">
        <v>548</v>
      </c>
      <c r="G821" s="51">
        <v>2017</v>
      </c>
      <c r="H821" s="50">
        <v>61680</v>
      </c>
    </row>
    <row r="822" spans="1:8" hidden="1" x14ac:dyDescent="0.2">
      <c r="A822" s="46">
        <v>9200</v>
      </c>
      <c r="B822" s="47">
        <v>13100</v>
      </c>
      <c r="C822" s="48" t="s">
        <v>427</v>
      </c>
      <c r="D822" s="48" t="s">
        <v>29</v>
      </c>
      <c r="E822" s="49" t="s">
        <v>505</v>
      </c>
      <c r="F822" s="48" t="s">
        <v>548</v>
      </c>
      <c r="G822" s="51">
        <v>2016</v>
      </c>
      <c r="H822" s="50">
        <v>21463</v>
      </c>
    </row>
    <row r="823" spans="1:8" hidden="1" x14ac:dyDescent="0.2">
      <c r="A823" s="46">
        <v>9200</v>
      </c>
      <c r="B823" s="47">
        <v>13100</v>
      </c>
      <c r="C823" s="48" t="s">
        <v>427</v>
      </c>
      <c r="D823" s="49" t="s">
        <v>29</v>
      </c>
      <c r="E823" s="49" t="s">
        <v>505</v>
      </c>
      <c r="F823" s="48" t="s">
        <v>548</v>
      </c>
      <c r="G823" s="51" t="s">
        <v>565</v>
      </c>
      <c r="H823" s="50">
        <v>70500</v>
      </c>
    </row>
    <row r="824" spans="1:8" hidden="1" x14ac:dyDescent="0.2">
      <c r="A824" s="46">
        <v>9200</v>
      </c>
      <c r="B824" s="47">
        <v>14301</v>
      </c>
      <c r="C824" s="48" t="s">
        <v>427</v>
      </c>
      <c r="D824" s="49" t="s">
        <v>32</v>
      </c>
      <c r="E824" s="49" t="s">
        <v>505</v>
      </c>
      <c r="F824" s="48" t="s">
        <v>548</v>
      </c>
      <c r="G824" s="51">
        <v>2018</v>
      </c>
      <c r="H824" s="50">
        <v>8500</v>
      </c>
    </row>
    <row r="825" spans="1:8" hidden="1" x14ac:dyDescent="0.2">
      <c r="A825" s="46">
        <v>9200</v>
      </c>
      <c r="B825" s="47">
        <v>14301</v>
      </c>
      <c r="C825" s="48" t="s">
        <v>427</v>
      </c>
      <c r="D825" s="48" t="s">
        <v>32</v>
      </c>
      <c r="E825" s="49" t="s">
        <v>505</v>
      </c>
      <c r="F825" s="48" t="s">
        <v>548</v>
      </c>
      <c r="G825" s="51">
        <v>2016</v>
      </c>
      <c r="H825" s="50">
        <v>21000</v>
      </c>
    </row>
    <row r="826" spans="1:8" hidden="1" x14ac:dyDescent="0.2">
      <c r="A826" s="46">
        <v>9200</v>
      </c>
      <c r="B826" s="47">
        <v>14301</v>
      </c>
      <c r="C826" s="48" t="s">
        <v>427</v>
      </c>
      <c r="D826" s="48" t="s">
        <v>32</v>
      </c>
      <c r="E826" s="49" t="s">
        <v>505</v>
      </c>
      <c r="F826" s="48" t="s">
        <v>548</v>
      </c>
      <c r="G826" s="51">
        <v>2017</v>
      </c>
      <c r="H826" s="50">
        <v>27923</v>
      </c>
    </row>
    <row r="827" spans="1:8" hidden="1" x14ac:dyDescent="0.2">
      <c r="A827" s="46">
        <v>9200</v>
      </c>
      <c r="B827" s="47">
        <v>14301</v>
      </c>
      <c r="C827" s="48" t="s">
        <v>427</v>
      </c>
      <c r="D827" s="49" t="s">
        <v>32</v>
      </c>
      <c r="E827" s="49" t="s">
        <v>505</v>
      </c>
      <c r="F827" s="48" t="s">
        <v>548</v>
      </c>
      <c r="G827" s="51" t="s">
        <v>565</v>
      </c>
      <c r="H827" s="50">
        <v>8500</v>
      </c>
    </row>
    <row r="828" spans="1:8" hidden="1" x14ac:dyDescent="0.2">
      <c r="A828" s="46">
        <v>9200</v>
      </c>
      <c r="B828" s="47">
        <v>15100</v>
      </c>
      <c r="C828" s="48" t="s">
        <v>427</v>
      </c>
      <c r="D828" s="49" t="s">
        <v>35</v>
      </c>
      <c r="E828" s="49" t="s">
        <v>505</v>
      </c>
      <c r="F828" s="48" t="s">
        <v>548</v>
      </c>
      <c r="G828" s="51">
        <v>2018</v>
      </c>
      <c r="H828" s="50">
        <v>11300</v>
      </c>
    </row>
    <row r="829" spans="1:8" hidden="1" x14ac:dyDescent="0.2">
      <c r="A829" s="46">
        <v>9200</v>
      </c>
      <c r="B829" s="47">
        <v>15100</v>
      </c>
      <c r="C829" s="48" t="s">
        <v>427</v>
      </c>
      <c r="D829" s="48" t="s">
        <v>35</v>
      </c>
      <c r="E829" s="49" t="s">
        <v>505</v>
      </c>
      <c r="F829" s="48" t="s">
        <v>548</v>
      </c>
      <c r="G829" s="51">
        <v>2017</v>
      </c>
      <c r="H829" s="50">
        <v>11300</v>
      </c>
    </row>
    <row r="830" spans="1:8" hidden="1" x14ac:dyDescent="0.2">
      <c r="A830" s="46">
        <v>9200</v>
      </c>
      <c r="B830" s="47">
        <v>15100</v>
      </c>
      <c r="C830" s="48" t="s">
        <v>427</v>
      </c>
      <c r="D830" s="48" t="s">
        <v>35</v>
      </c>
      <c r="E830" s="49" t="s">
        <v>505</v>
      </c>
      <c r="F830" s="48" t="s">
        <v>548</v>
      </c>
      <c r="G830" s="51">
        <v>2016</v>
      </c>
      <c r="H830" s="50">
        <v>6400</v>
      </c>
    </row>
    <row r="831" spans="1:8" hidden="1" x14ac:dyDescent="0.2">
      <c r="A831" s="46">
        <v>9200</v>
      </c>
      <c r="B831" s="47">
        <v>15100</v>
      </c>
      <c r="C831" s="48" t="s">
        <v>427</v>
      </c>
      <c r="D831" s="49" t="s">
        <v>35</v>
      </c>
      <c r="E831" s="49" t="s">
        <v>505</v>
      </c>
      <c r="F831" s="48" t="s">
        <v>548</v>
      </c>
      <c r="G831" s="51" t="s">
        <v>565</v>
      </c>
      <c r="H831" s="50">
        <v>11300</v>
      </c>
    </row>
    <row r="832" spans="1:8" hidden="1" x14ac:dyDescent="0.2">
      <c r="A832" s="46">
        <v>9200</v>
      </c>
      <c r="B832" s="47">
        <v>16000</v>
      </c>
      <c r="C832" s="48" t="s">
        <v>427</v>
      </c>
      <c r="D832" s="49" t="s">
        <v>48</v>
      </c>
      <c r="E832" s="49" t="s">
        <v>505</v>
      </c>
      <c r="F832" s="48" t="s">
        <v>548</v>
      </c>
      <c r="G832" s="51">
        <v>2018</v>
      </c>
      <c r="H832" s="50">
        <v>138331</v>
      </c>
    </row>
    <row r="833" spans="1:8" hidden="1" x14ac:dyDescent="0.2">
      <c r="A833" s="46">
        <v>9200</v>
      </c>
      <c r="B833" s="47">
        <v>16000</v>
      </c>
      <c r="C833" s="48" t="s">
        <v>427</v>
      </c>
      <c r="D833" s="48" t="s">
        <v>48</v>
      </c>
      <c r="E833" s="49" t="s">
        <v>505</v>
      </c>
      <c r="F833" s="48" t="s">
        <v>548</v>
      </c>
      <c r="G833" s="51">
        <v>2016</v>
      </c>
      <c r="H833" s="50">
        <v>112605</v>
      </c>
    </row>
    <row r="834" spans="1:8" hidden="1" x14ac:dyDescent="0.2">
      <c r="A834" s="46">
        <v>9200</v>
      </c>
      <c r="B834" s="47">
        <v>16000</v>
      </c>
      <c r="C834" s="48" t="s">
        <v>427</v>
      </c>
      <c r="D834" s="48" t="s">
        <v>48</v>
      </c>
      <c r="E834" s="49" t="s">
        <v>505</v>
      </c>
      <c r="F834" s="48" t="s">
        <v>548</v>
      </c>
      <c r="G834" s="51">
        <v>2017</v>
      </c>
      <c r="H834" s="50">
        <v>123032</v>
      </c>
    </row>
    <row r="835" spans="1:8" hidden="1" x14ac:dyDescent="0.2">
      <c r="A835" s="46">
        <v>9200</v>
      </c>
      <c r="B835" s="47">
        <v>16000</v>
      </c>
      <c r="C835" s="48" t="s">
        <v>427</v>
      </c>
      <c r="D835" s="49" t="s">
        <v>48</v>
      </c>
      <c r="E835" s="49" t="s">
        <v>505</v>
      </c>
      <c r="F835" s="48" t="s">
        <v>548</v>
      </c>
      <c r="G835" s="51" t="s">
        <v>565</v>
      </c>
      <c r="H835" s="50">
        <v>138331</v>
      </c>
    </row>
    <row r="836" spans="1:8" hidden="1" x14ac:dyDescent="0.2">
      <c r="A836" s="46">
        <v>9200</v>
      </c>
      <c r="B836" s="47">
        <v>16200</v>
      </c>
      <c r="C836" s="48" t="s">
        <v>427</v>
      </c>
      <c r="D836" s="48" t="s">
        <v>51</v>
      </c>
      <c r="E836" s="49" t="s">
        <v>505</v>
      </c>
      <c r="F836" s="48" t="s">
        <v>548</v>
      </c>
      <c r="G836" s="51">
        <v>2017</v>
      </c>
      <c r="H836" s="50">
        <v>2000</v>
      </c>
    </row>
    <row r="837" spans="1:8" hidden="1" x14ac:dyDescent="0.2">
      <c r="A837" s="46">
        <v>9200</v>
      </c>
      <c r="B837" s="47">
        <v>16200</v>
      </c>
      <c r="C837" s="48" t="s">
        <v>427</v>
      </c>
      <c r="D837" s="48" t="s">
        <v>51</v>
      </c>
      <c r="E837" s="49" t="s">
        <v>505</v>
      </c>
      <c r="F837" s="48" t="s">
        <v>548</v>
      </c>
      <c r="G837" s="51">
        <v>2016</v>
      </c>
      <c r="H837" s="50">
        <v>2000</v>
      </c>
    </row>
    <row r="838" spans="1:8" hidden="1" x14ac:dyDescent="0.2">
      <c r="A838" s="46">
        <v>9200</v>
      </c>
      <c r="B838" s="47">
        <v>16200</v>
      </c>
      <c r="C838" s="48" t="s">
        <v>427</v>
      </c>
      <c r="D838" s="49" t="s">
        <v>51</v>
      </c>
      <c r="E838" s="49" t="s">
        <v>505</v>
      </c>
      <c r="F838" s="48" t="s">
        <v>548</v>
      </c>
      <c r="G838" s="51" t="s">
        <v>565</v>
      </c>
      <c r="H838" s="50">
        <v>2000</v>
      </c>
    </row>
    <row r="839" spans="1:8" hidden="1" x14ac:dyDescent="0.2">
      <c r="A839" s="46">
        <v>9200</v>
      </c>
      <c r="B839" s="47">
        <v>16200</v>
      </c>
      <c r="C839" s="48" t="s">
        <v>427</v>
      </c>
      <c r="D839" s="49" t="s">
        <v>51</v>
      </c>
      <c r="E839" s="49" t="s">
        <v>505</v>
      </c>
      <c r="F839" s="48" t="s">
        <v>548</v>
      </c>
      <c r="G839" s="51">
        <v>2018</v>
      </c>
      <c r="H839" s="50">
        <v>2000</v>
      </c>
    </row>
    <row r="840" spans="1:8" hidden="1" x14ac:dyDescent="0.2">
      <c r="A840" s="46">
        <v>9200</v>
      </c>
      <c r="B840" s="47">
        <v>16204</v>
      </c>
      <c r="C840" s="48" t="s">
        <v>427</v>
      </c>
      <c r="D840" s="49" t="s">
        <v>52</v>
      </c>
      <c r="E840" s="49" t="s">
        <v>505</v>
      </c>
      <c r="F840" s="48" t="s">
        <v>548</v>
      </c>
      <c r="G840" s="51">
        <v>2018</v>
      </c>
      <c r="H840" s="50">
        <v>10000</v>
      </c>
    </row>
    <row r="841" spans="1:8" hidden="1" x14ac:dyDescent="0.2">
      <c r="A841" s="46">
        <v>9200</v>
      </c>
      <c r="B841" s="47">
        <v>16204</v>
      </c>
      <c r="C841" s="48" t="s">
        <v>427</v>
      </c>
      <c r="D841" s="48" t="s">
        <v>52</v>
      </c>
      <c r="E841" s="49" t="s">
        <v>505</v>
      </c>
      <c r="F841" s="48" t="s">
        <v>548</v>
      </c>
      <c r="G841" s="51">
        <v>2017</v>
      </c>
      <c r="H841" s="50">
        <v>10000</v>
      </c>
    </row>
    <row r="842" spans="1:8" hidden="1" x14ac:dyDescent="0.2">
      <c r="A842" s="46">
        <v>9200</v>
      </c>
      <c r="B842" s="47">
        <v>16204</v>
      </c>
      <c r="C842" s="48" t="s">
        <v>427</v>
      </c>
      <c r="D842" s="48" t="s">
        <v>52</v>
      </c>
      <c r="E842" s="49" t="s">
        <v>505</v>
      </c>
      <c r="F842" s="48" t="s">
        <v>548</v>
      </c>
      <c r="G842" s="51">
        <v>2016</v>
      </c>
      <c r="H842" s="50">
        <v>10000</v>
      </c>
    </row>
    <row r="843" spans="1:8" hidden="1" x14ac:dyDescent="0.2">
      <c r="A843" s="46">
        <v>9200</v>
      </c>
      <c r="B843" s="47">
        <v>16204</v>
      </c>
      <c r="C843" s="48" t="s">
        <v>427</v>
      </c>
      <c r="D843" s="49" t="s">
        <v>52</v>
      </c>
      <c r="E843" s="49" t="s">
        <v>505</v>
      </c>
      <c r="F843" s="48" t="s">
        <v>548</v>
      </c>
      <c r="G843" s="51" t="s">
        <v>565</v>
      </c>
      <c r="H843" s="50">
        <v>10000</v>
      </c>
    </row>
    <row r="844" spans="1:8" hidden="1" x14ac:dyDescent="0.2">
      <c r="A844" s="46">
        <v>9200</v>
      </c>
      <c r="B844" s="47">
        <v>16205</v>
      </c>
      <c r="C844" s="48" t="s">
        <v>427</v>
      </c>
      <c r="D844" s="48" t="s">
        <v>53</v>
      </c>
      <c r="E844" s="49" t="s">
        <v>505</v>
      </c>
      <c r="F844" s="48" t="s">
        <v>548</v>
      </c>
      <c r="G844" s="51">
        <v>2017</v>
      </c>
      <c r="H844" s="50">
        <v>13488</v>
      </c>
    </row>
    <row r="845" spans="1:8" hidden="1" x14ac:dyDescent="0.2">
      <c r="A845" s="46">
        <v>9200</v>
      </c>
      <c r="B845" s="47">
        <v>16205</v>
      </c>
      <c r="C845" s="48" t="s">
        <v>427</v>
      </c>
      <c r="D845" s="48" t="s">
        <v>53</v>
      </c>
      <c r="E845" s="49" t="s">
        <v>505</v>
      </c>
      <c r="F845" s="48" t="s">
        <v>548</v>
      </c>
      <c r="G845" s="51">
        <v>2016</v>
      </c>
      <c r="H845" s="50">
        <v>12588</v>
      </c>
    </row>
    <row r="846" spans="1:8" hidden="1" x14ac:dyDescent="0.2">
      <c r="A846" s="46">
        <v>9200</v>
      </c>
      <c r="B846" s="47">
        <v>16205</v>
      </c>
      <c r="C846" s="48" t="s">
        <v>427</v>
      </c>
      <c r="D846" s="48" t="s">
        <v>53</v>
      </c>
      <c r="E846" s="49" t="s">
        <v>505</v>
      </c>
      <c r="F846" s="48" t="s">
        <v>548</v>
      </c>
      <c r="G846" s="51" t="s">
        <v>565</v>
      </c>
      <c r="H846" s="50">
        <v>0</v>
      </c>
    </row>
    <row r="847" spans="1:8" hidden="1" x14ac:dyDescent="0.2">
      <c r="A847" s="46">
        <v>9200</v>
      </c>
      <c r="B847" s="47">
        <v>16205</v>
      </c>
      <c r="C847" s="48" t="s">
        <v>427</v>
      </c>
      <c r="D847" s="48" t="s">
        <v>53</v>
      </c>
      <c r="E847" s="49" t="s">
        <v>505</v>
      </c>
      <c r="F847" s="48" t="s">
        <v>548</v>
      </c>
      <c r="G847" s="51">
        <v>2018</v>
      </c>
      <c r="H847" s="50">
        <v>0</v>
      </c>
    </row>
    <row r="848" spans="1:8" x14ac:dyDescent="0.2">
      <c r="A848" s="46">
        <v>3112</v>
      </c>
      <c r="B848" s="47">
        <v>22706</v>
      </c>
      <c r="C848" s="52" t="s">
        <v>434</v>
      </c>
      <c r="D848" s="49" t="s">
        <v>168</v>
      </c>
      <c r="E848" s="49" t="s">
        <v>498</v>
      </c>
      <c r="F848" s="49" t="s">
        <v>526</v>
      </c>
      <c r="G848" s="51">
        <v>2018</v>
      </c>
      <c r="H848" s="50">
        <v>4000</v>
      </c>
    </row>
    <row r="849" spans="1:8" hidden="1" x14ac:dyDescent="0.2">
      <c r="A849" s="46">
        <v>9200</v>
      </c>
      <c r="B849" s="47">
        <v>20200</v>
      </c>
      <c r="C849" s="48" t="s">
        <v>434</v>
      </c>
      <c r="D849" s="49" t="s">
        <v>61</v>
      </c>
      <c r="E849" s="49" t="s">
        <v>505</v>
      </c>
      <c r="F849" s="48" t="s">
        <v>548</v>
      </c>
      <c r="G849" s="51">
        <v>2017</v>
      </c>
      <c r="H849" s="50">
        <v>21000</v>
      </c>
    </row>
    <row r="850" spans="1:8" hidden="1" x14ac:dyDescent="0.2">
      <c r="A850" s="46">
        <v>9200</v>
      </c>
      <c r="B850" s="47">
        <v>20200</v>
      </c>
      <c r="C850" s="48" t="s">
        <v>434</v>
      </c>
      <c r="D850" s="49" t="s">
        <v>61</v>
      </c>
      <c r="E850" s="49" t="s">
        <v>505</v>
      </c>
      <c r="F850" s="48" t="s">
        <v>548</v>
      </c>
      <c r="G850" s="51">
        <v>2016</v>
      </c>
      <c r="H850" s="50">
        <v>12800</v>
      </c>
    </row>
    <row r="851" spans="1:8" hidden="1" x14ac:dyDescent="0.2">
      <c r="A851" s="46">
        <v>3230</v>
      </c>
      <c r="B851" s="47">
        <v>22706</v>
      </c>
      <c r="C851" s="52" t="s">
        <v>434</v>
      </c>
      <c r="D851" s="52" t="s">
        <v>70</v>
      </c>
      <c r="E851" s="49" t="s">
        <v>499</v>
      </c>
      <c r="F851" s="49" t="s">
        <v>530</v>
      </c>
      <c r="G851" s="51" t="s">
        <v>565</v>
      </c>
      <c r="H851" s="50">
        <v>612288.99999999988</v>
      </c>
    </row>
    <row r="852" spans="1:8" x14ac:dyDescent="0.2">
      <c r="A852" s="46">
        <v>3120</v>
      </c>
      <c r="B852" s="47">
        <v>22706</v>
      </c>
      <c r="C852" s="52" t="s">
        <v>434</v>
      </c>
      <c r="D852" s="49" t="s">
        <v>69</v>
      </c>
      <c r="E852" s="49" t="s">
        <v>498</v>
      </c>
      <c r="F852" s="49" t="s">
        <v>527</v>
      </c>
      <c r="G852" s="51">
        <v>2018</v>
      </c>
      <c r="H852" s="50">
        <v>7785</v>
      </c>
    </row>
    <row r="853" spans="1:8" hidden="1" x14ac:dyDescent="0.2">
      <c r="A853" s="46">
        <v>9200</v>
      </c>
      <c r="B853" s="47">
        <v>20600</v>
      </c>
      <c r="C853" s="48" t="s">
        <v>434</v>
      </c>
      <c r="D853" s="49" t="s">
        <v>65</v>
      </c>
      <c r="E853" s="49" t="s">
        <v>505</v>
      </c>
      <c r="F853" s="48" t="s">
        <v>548</v>
      </c>
      <c r="G853" s="51">
        <v>2017</v>
      </c>
      <c r="H853" s="50">
        <v>42807</v>
      </c>
    </row>
    <row r="854" spans="1:8" hidden="1" x14ac:dyDescent="0.2">
      <c r="A854" s="46">
        <v>9200</v>
      </c>
      <c r="B854" s="47">
        <v>20600</v>
      </c>
      <c r="C854" s="48" t="s">
        <v>434</v>
      </c>
      <c r="D854" s="49" t="s">
        <v>65</v>
      </c>
      <c r="E854" s="49" t="s">
        <v>505</v>
      </c>
      <c r="F854" s="48" t="s">
        <v>548</v>
      </c>
      <c r="G854" s="51">
        <v>2016</v>
      </c>
      <c r="H854" s="50">
        <v>32198</v>
      </c>
    </row>
    <row r="855" spans="1:8" hidden="1" x14ac:dyDescent="0.2">
      <c r="A855" s="46">
        <v>3240</v>
      </c>
      <c r="B855" s="47">
        <v>22706</v>
      </c>
      <c r="C855" s="52" t="s">
        <v>434</v>
      </c>
      <c r="D855" s="52" t="s">
        <v>71</v>
      </c>
      <c r="E855" s="49" t="s">
        <v>499</v>
      </c>
      <c r="F855" s="49" t="s">
        <v>531</v>
      </c>
      <c r="G855" s="51" t="s">
        <v>565</v>
      </c>
      <c r="H855" s="50">
        <v>18000</v>
      </c>
    </row>
    <row r="856" spans="1:8" hidden="1" x14ac:dyDescent="0.2">
      <c r="A856" s="46">
        <v>9200</v>
      </c>
      <c r="B856" s="47">
        <v>21200</v>
      </c>
      <c r="C856" s="48" t="s">
        <v>434</v>
      </c>
      <c r="D856" s="49" t="s">
        <v>83</v>
      </c>
      <c r="E856" s="49" t="s">
        <v>505</v>
      </c>
      <c r="F856" s="48" t="s">
        <v>548</v>
      </c>
      <c r="G856" s="51">
        <v>2017</v>
      </c>
      <c r="H856" s="50">
        <v>4000</v>
      </c>
    </row>
    <row r="857" spans="1:8" hidden="1" x14ac:dyDescent="0.2">
      <c r="A857" s="46">
        <v>9200</v>
      </c>
      <c r="B857" s="47">
        <v>21200</v>
      </c>
      <c r="C857" s="48" t="s">
        <v>434</v>
      </c>
      <c r="D857" s="49" t="s">
        <v>83</v>
      </c>
      <c r="E857" s="49" t="s">
        <v>505</v>
      </c>
      <c r="F857" s="48" t="s">
        <v>548</v>
      </c>
      <c r="G857" s="51">
        <v>2016</v>
      </c>
      <c r="H857" s="50">
        <v>4000</v>
      </c>
    </row>
    <row r="858" spans="1:8" hidden="1" x14ac:dyDescent="0.2">
      <c r="A858" s="46">
        <v>3271</v>
      </c>
      <c r="B858" s="47">
        <v>22706</v>
      </c>
      <c r="C858" s="52" t="s">
        <v>434</v>
      </c>
      <c r="D858" s="49" t="s">
        <v>169</v>
      </c>
      <c r="E858" s="49" t="s">
        <v>499</v>
      </c>
      <c r="F858" s="49" t="s">
        <v>529</v>
      </c>
      <c r="G858" s="51" t="s">
        <v>565</v>
      </c>
      <c r="H858" s="50">
        <v>160000</v>
      </c>
    </row>
    <row r="859" spans="1:8" x14ac:dyDescent="0.2">
      <c r="A859" s="46">
        <v>3230</v>
      </c>
      <c r="B859" s="47">
        <v>22706</v>
      </c>
      <c r="C859" s="52" t="s">
        <v>434</v>
      </c>
      <c r="D859" s="52" t="s">
        <v>70</v>
      </c>
      <c r="E859" s="49" t="s">
        <v>499</v>
      </c>
      <c r="F859" s="49" t="s">
        <v>530</v>
      </c>
      <c r="G859" s="51">
        <v>2018</v>
      </c>
      <c r="H859" s="50">
        <v>612288.99999999988</v>
      </c>
    </row>
    <row r="860" spans="1:8" x14ac:dyDescent="0.2">
      <c r="A860" s="46">
        <v>3240</v>
      </c>
      <c r="B860" s="47">
        <v>22706</v>
      </c>
      <c r="C860" s="52" t="s">
        <v>434</v>
      </c>
      <c r="D860" s="52" t="s">
        <v>71</v>
      </c>
      <c r="E860" s="49" t="s">
        <v>499</v>
      </c>
      <c r="F860" s="49" t="s">
        <v>531</v>
      </c>
      <c r="G860" s="51">
        <v>2018</v>
      </c>
      <c r="H860" s="50">
        <v>18000</v>
      </c>
    </row>
    <row r="861" spans="1:8" hidden="1" x14ac:dyDescent="0.2">
      <c r="A861" s="46">
        <v>9200</v>
      </c>
      <c r="B861" s="47">
        <v>22000</v>
      </c>
      <c r="C861" s="48" t="s">
        <v>434</v>
      </c>
      <c r="D861" s="49" t="s">
        <v>89</v>
      </c>
      <c r="E861" s="49" t="s">
        <v>505</v>
      </c>
      <c r="F861" s="48" t="s">
        <v>548</v>
      </c>
      <c r="G861" s="51">
        <v>2017</v>
      </c>
      <c r="H861" s="50">
        <v>22800</v>
      </c>
    </row>
    <row r="862" spans="1:8" hidden="1" x14ac:dyDescent="0.2">
      <c r="A862" s="46">
        <v>9200</v>
      </c>
      <c r="B862" s="47">
        <v>22000</v>
      </c>
      <c r="C862" s="48" t="s">
        <v>434</v>
      </c>
      <c r="D862" s="49" t="s">
        <v>89</v>
      </c>
      <c r="E862" s="49" t="s">
        <v>505</v>
      </c>
      <c r="F862" s="48" t="s">
        <v>548</v>
      </c>
      <c r="G862" s="51">
        <v>2016</v>
      </c>
      <c r="H862" s="50">
        <v>21700</v>
      </c>
    </row>
    <row r="863" spans="1:8" hidden="1" x14ac:dyDescent="0.2">
      <c r="A863" s="46">
        <v>3340</v>
      </c>
      <c r="B863" s="47">
        <v>22706</v>
      </c>
      <c r="C863" s="52" t="s">
        <v>434</v>
      </c>
      <c r="D863" s="49" t="s">
        <v>170</v>
      </c>
      <c r="E863" s="49" t="s">
        <v>500</v>
      </c>
      <c r="F863" s="49" t="s">
        <v>538</v>
      </c>
      <c r="G863" s="51" t="s">
        <v>565</v>
      </c>
      <c r="H863" s="50">
        <v>30000</v>
      </c>
    </row>
    <row r="864" spans="1:8" hidden="1" x14ac:dyDescent="0.2">
      <c r="A864" s="46">
        <v>9200</v>
      </c>
      <c r="B864" s="47">
        <v>22002</v>
      </c>
      <c r="C864" s="48" t="s">
        <v>434</v>
      </c>
      <c r="D864" s="49" t="s">
        <v>90</v>
      </c>
      <c r="E864" s="49" t="s">
        <v>505</v>
      </c>
      <c r="F864" s="48" t="s">
        <v>548</v>
      </c>
      <c r="G864" s="51">
        <v>2017</v>
      </c>
      <c r="H864" s="50">
        <v>4900</v>
      </c>
    </row>
    <row r="865" spans="1:8" hidden="1" x14ac:dyDescent="0.2">
      <c r="A865" s="46">
        <v>9200</v>
      </c>
      <c r="B865" s="47">
        <v>22002</v>
      </c>
      <c r="C865" s="48" t="s">
        <v>434</v>
      </c>
      <c r="D865" s="49" t="s">
        <v>90</v>
      </c>
      <c r="E865" s="49" t="s">
        <v>505</v>
      </c>
      <c r="F865" s="48" t="s">
        <v>548</v>
      </c>
      <c r="G865" s="51">
        <v>2016</v>
      </c>
      <c r="H865" s="50">
        <v>4900</v>
      </c>
    </row>
    <row r="866" spans="1:8" hidden="1" x14ac:dyDescent="0.2">
      <c r="A866" s="46">
        <v>3370</v>
      </c>
      <c r="B866" s="47">
        <v>22706</v>
      </c>
      <c r="C866" s="52" t="s">
        <v>434</v>
      </c>
      <c r="D866" s="49" t="s">
        <v>171</v>
      </c>
      <c r="E866" s="49" t="s">
        <v>500</v>
      </c>
      <c r="F866" s="49" t="s">
        <v>537</v>
      </c>
      <c r="G866" s="51" t="s">
        <v>565</v>
      </c>
      <c r="H866" s="50">
        <v>2000</v>
      </c>
    </row>
    <row r="867" spans="1:8" x14ac:dyDescent="0.2">
      <c r="A867" s="46">
        <v>3271</v>
      </c>
      <c r="B867" s="47">
        <v>22706</v>
      </c>
      <c r="C867" s="52" t="s">
        <v>434</v>
      </c>
      <c r="D867" s="49" t="s">
        <v>169</v>
      </c>
      <c r="E867" s="49" t="s">
        <v>499</v>
      </c>
      <c r="F867" s="49" t="s">
        <v>529</v>
      </c>
      <c r="G867" s="51">
        <v>2018</v>
      </c>
      <c r="H867" s="50">
        <v>160000</v>
      </c>
    </row>
    <row r="868" spans="1:8" x14ac:dyDescent="0.2">
      <c r="A868" s="46">
        <v>3340</v>
      </c>
      <c r="B868" s="47">
        <v>22706</v>
      </c>
      <c r="C868" s="52" t="s">
        <v>434</v>
      </c>
      <c r="D868" s="49" t="s">
        <v>170</v>
      </c>
      <c r="E868" s="49" t="s">
        <v>500</v>
      </c>
      <c r="F868" s="49" t="s">
        <v>538</v>
      </c>
      <c r="G868" s="51">
        <v>2018</v>
      </c>
      <c r="H868" s="50">
        <v>30000</v>
      </c>
    </row>
    <row r="869" spans="1:8" hidden="1" x14ac:dyDescent="0.2">
      <c r="A869" s="53">
        <v>9200</v>
      </c>
      <c r="B869" s="53">
        <v>22100</v>
      </c>
      <c r="C869" s="55" t="s">
        <v>434</v>
      </c>
      <c r="D869" s="56" t="s">
        <v>96</v>
      </c>
      <c r="E869" s="49" t="s">
        <v>505</v>
      </c>
      <c r="F869" s="48" t="s">
        <v>548</v>
      </c>
      <c r="G869" s="51">
        <v>2017</v>
      </c>
      <c r="H869" s="50">
        <v>20000</v>
      </c>
    </row>
    <row r="870" spans="1:8" hidden="1" x14ac:dyDescent="0.2">
      <c r="A870" s="53">
        <v>9200</v>
      </c>
      <c r="B870" s="53">
        <v>22100</v>
      </c>
      <c r="C870" s="55" t="s">
        <v>434</v>
      </c>
      <c r="D870" s="56" t="s">
        <v>96</v>
      </c>
      <c r="E870" s="49" t="s">
        <v>505</v>
      </c>
      <c r="F870" s="48" t="s">
        <v>548</v>
      </c>
      <c r="G870" s="51">
        <v>2016</v>
      </c>
      <c r="H870" s="50">
        <v>17000</v>
      </c>
    </row>
    <row r="871" spans="1:8" hidden="1" x14ac:dyDescent="0.2">
      <c r="A871" s="53">
        <v>3410</v>
      </c>
      <c r="B871" s="53">
        <v>22706</v>
      </c>
      <c r="C871" s="54" t="s">
        <v>434</v>
      </c>
      <c r="D871" s="56" t="s">
        <v>172</v>
      </c>
      <c r="E871" s="49" t="s">
        <v>501</v>
      </c>
      <c r="F871" s="49" t="s">
        <v>542</v>
      </c>
      <c r="G871" s="51" t="s">
        <v>565</v>
      </c>
      <c r="H871" s="50">
        <v>26620</v>
      </c>
    </row>
    <row r="872" spans="1:8" hidden="1" x14ac:dyDescent="0.2">
      <c r="A872" s="53">
        <v>9200</v>
      </c>
      <c r="B872" s="53">
        <v>22102</v>
      </c>
      <c r="C872" s="55" t="s">
        <v>434</v>
      </c>
      <c r="D872" s="56" t="s">
        <v>103</v>
      </c>
      <c r="E872" s="49" t="s">
        <v>505</v>
      </c>
      <c r="F872" s="48" t="s">
        <v>548</v>
      </c>
      <c r="G872" s="51">
        <v>2017</v>
      </c>
      <c r="H872" s="50">
        <v>10000</v>
      </c>
    </row>
    <row r="873" spans="1:8" hidden="1" x14ac:dyDescent="0.2">
      <c r="A873" s="53">
        <v>9200</v>
      </c>
      <c r="B873" s="53">
        <v>22102</v>
      </c>
      <c r="C873" s="55" t="s">
        <v>434</v>
      </c>
      <c r="D873" s="56" t="s">
        <v>103</v>
      </c>
      <c r="E873" s="49" t="s">
        <v>505</v>
      </c>
      <c r="F873" s="48" t="s">
        <v>548</v>
      </c>
      <c r="G873" s="51">
        <v>2016</v>
      </c>
      <c r="H873" s="50">
        <v>11000</v>
      </c>
    </row>
    <row r="874" spans="1:8" x14ac:dyDescent="0.2">
      <c r="A874" s="53">
        <v>3370</v>
      </c>
      <c r="B874" s="53">
        <v>22706</v>
      </c>
      <c r="C874" s="54" t="s">
        <v>434</v>
      </c>
      <c r="D874" s="56" t="s">
        <v>171</v>
      </c>
      <c r="E874" s="49" t="s">
        <v>500</v>
      </c>
      <c r="F874" s="49" t="s">
        <v>537</v>
      </c>
      <c r="G874" s="51">
        <v>2018</v>
      </c>
      <c r="H874" s="50">
        <v>2000</v>
      </c>
    </row>
    <row r="875" spans="1:8" hidden="1" x14ac:dyDescent="0.2">
      <c r="A875" s="53">
        <v>3421</v>
      </c>
      <c r="B875" s="53">
        <v>22706</v>
      </c>
      <c r="C875" s="54" t="s">
        <v>434</v>
      </c>
      <c r="D875" s="56" t="s">
        <v>167</v>
      </c>
      <c r="E875" s="49" t="s">
        <v>501</v>
      </c>
      <c r="F875" s="49" t="s">
        <v>541</v>
      </c>
      <c r="G875" s="51" t="s">
        <v>565</v>
      </c>
      <c r="H875" s="50">
        <v>11500</v>
      </c>
    </row>
    <row r="876" spans="1:8" hidden="1" x14ac:dyDescent="0.2">
      <c r="A876" s="53">
        <v>9200</v>
      </c>
      <c r="B876" s="53">
        <v>22199</v>
      </c>
      <c r="C876" s="55" t="s">
        <v>434</v>
      </c>
      <c r="D876" s="56" t="s">
        <v>112</v>
      </c>
      <c r="E876" s="49" t="s">
        <v>505</v>
      </c>
      <c r="F876" s="48" t="s">
        <v>548</v>
      </c>
      <c r="G876" s="51">
        <v>2017</v>
      </c>
      <c r="H876" s="50">
        <v>4000</v>
      </c>
    </row>
    <row r="877" spans="1:8" hidden="1" x14ac:dyDescent="0.2">
      <c r="A877" s="53">
        <v>9200</v>
      </c>
      <c r="B877" s="53">
        <v>22199</v>
      </c>
      <c r="C877" s="55" t="s">
        <v>434</v>
      </c>
      <c r="D877" s="56" t="s">
        <v>112</v>
      </c>
      <c r="E877" s="49" t="s">
        <v>505</v>
      </c>
      <c r="F877" s="48" t="s">
        <v>548</v>
      </c>
      <c r="G877" s="51">
        <v>2016</v>
      </c>
      <c r="H877" s="50">
        <v>4000</v>
      </c>
    </row>
    <row r="878" spans="1:8" hidden="1" x14ac:dyDescent="0.2">
      <c r="A878" s="53">
        <v>3421</v>
      </c>
      <c r="B878" s="53">
        <v>22706</v>
      </c>
      <c r="C878" s="54" t="s">
        <v>434</v>
      </c>
      <c r="D878" s="54" t="s">
        <v>173</v>
      </c>
      <c r="E878" s="49" t="s">
        <v>501</v>
      </c>
      <c r="F878" s="49" t="s">
        <v>541</v>
      </c>
      <c r="G878" s="51" t="s">
        <v>565</v>
      </c>
      <c r="H878" s="50">
        <v>45000</v>
      </c>
    </row>
    <row r="879" spans="1:8" x14ac:dyDescent="0.2">
      <c r="A879" s="53">
        <v>3410</v>
      </c>
      <c r="B879" s="53">
        <v>22706</v>
      </c>
      <c r="C879" s="54" t="s">
        <v>434</v>
      </c>
      <c r="D879" s="56" t="s">
        <v>172</v>
      </c>
      <c r="E879" s="49" t="s">
        <v>501</v>
      </c>
      <c r="F879" s="49" t="s">
        <v>542</v>
      </c>
      <c r="G879" s="51">
        <v>2018</v>
      </c>
      <c r="H879" s="50">
        <v>26620</v>
      </c>
    </row>
    <row r="880" spans="1:8" x14ac:dyDescent="0.2">
      <c r="A880" s="53">
        <v>3421</v>
      </c>
      <c r="B880" s="53">
        <v>22706</v>
      </c>
      <c r="C880" s="54" t="s">
        <v>434</v>
      </c>
      <c r="D880" s="54" t="s">
        <v>173</v>
      </c>
      <c r="E880" s="49" t="s">
        <v>501</v>
      </c>
      <c r="F880" s="49" t="s">
        <v>541</v>
      </c>
      <c r="G880" s="51">
        <v>2018</v>
      </c>
      <c r="H880" s="50">
        <v>45000</v>
      </c>
    </row>
    <row r="881" spans="1:8" hidden="1" x14ac:dyDescent="0.2">
      <c r="A881" s="53">
        <v>9200</v>
      </c>
      <c r="B881" s="53">
        <v>22200</v>
      </c>
      <c r="C881" s="55" t="s">
        <v>434</v>
      </c>
      <c r="D881" s="56" t="s">
        <v>113</v>
      </c>
      <c r="E881" s="49" t="s">
        <v>505</v>
      </c>
      <c r="F881" s="48" t="s">
        <v>548</v>
      </c>
      <c r="G881" s="51">
        <v>2017</v>
      </c>
      <c r="H881" s="50">
        <v>37304</v>
      </c>
    </row>
    <row r="882" spans="1:8" hidden="1" x14ac:dyDescent="0.2">
      <c r="A882" s="53">
        <v>9200</v>
      </c>
      <c r="B882" s="53">
        <v>22200</v>
      </c>
      <c r="C882" s="55" t="s">
        <v>434</v>
      </c>
      <c r="D882" s="56" t="s">
        <v>113</v>
      </c>
      <c r="E882" s="49" t="s">
        <v>505</v>
      </c>
      <c r="F882" s="48" t="s">
        <v>548</v>
      </c>
      <c r="G882" s="51">
        <v>2016</v>
      </c>
      <c r="H882" s="50">
        <v>35036</v>
      </c>
    </row>
    <row r="883" spans="1:8" hidden="1" x14ac:dyDescent="0.2">
      <c r="A883" s="53">
        <v>4311</v>
      </c>
      <c r="B883" s="53">
        <v>22706</v>
      </c>
      <c r="C883" s="54" t="s">
        <v>434</v>
      </c>
      <c r="D883" s="54" t="s">
        <v>174</v>
      </c>
      <c r="E883" s="49" t="s">
        <v>502</v>
      </c>
      <c r="F883" s="49" t="s">
        <v>544</v>
      </c>
      <c r="G883" s="51" t="s">
        <v>565</v>
      </c>
      <c r="H883" s="50">
        <v>50500</v>
      </c>
    </row>
    <row r="884" spans="1:8" hidden="1" x14ac:dyDescent="0.2">
      <c r="A884" s="53">
        <v>9200</v>
      </c>
      <c r="B884" s="53">
        <v>22201</v>
      </c>
      <c r="C884" s="55" t="s">
        <v>434</v>
      </c>
      <c r="D884" s="56" t="s">
        <v>114</v>
      </c>
      <c r="E884" s="49" t="s">
        <v>505</v>
      </c>
      <c r="F884" s="48" t="s">
        <v>548</v>
      </c>
      <c r="G884" s="51">
        <v>2017</v>
      </c>
      <c r="H884" s="50">
        <v>4500</v>
      </c>
    </row>
    <row r="885" spans="1:8" hidden="1" x14ac:dyDescent="0.2">
      <c r="A885" s="53">
        <v>9200</v>
      </c>
      <c r="B885" s="53">
        <v>22201</v>
      </c>
      <c r="C885" s="55" t="s">
        <v>434</v>
      </c>
      <c r="D885" s="56" t="s">
        <v>114</v>
      </c>
      <c r="E885" s="49" t="s">
        <v>505</v>
      </c>
      <c r="F885" s="48" t="s">
        <v>548</v>
      </c>
      <c r="G885" s="51">
        <v>2016</v>
      </c>
      <c r="H885" s="50">
        <v>4000</v>
      </c>
    </row>
    <row r="886" spans="1:8" hidden="1" x14ac:dyDescent="0.2">
      <c r="A886" s="53">
        <v>4390</v>
      </c>
      <c r="B886" s="53">
        <v>22706</v>
      </c>
      <c r="C886" s="54" t="s">
        <v>434</v>
      </c>
      <c r="D886" s="54" t="s">
        <v>175</v>
      </c>
      <c r="E886" s="49" t="s">
        <v>502</v>
      </c>
      <c r="F886" s="49" t="s">
        <v>543</v>
      </c>
      <c r="G886" s="51" t="s">
        <v>565</v>
      </c>
      <c r="H886" s="50">
        <v>0</v>
      </c>
    </row>
    <row r="887" spans="1:8" x14ac:dyDescent="0.2">
      <c r="A887" s="53">
        <v>3421</v>
      </c>
      <c r="B887" s="53">
        <v>22706</v>
      </c>
      <c r="C887" s="54" t="s">
        <v>434</v>
      </c>
      <c r="D887" s="56" t="s">
        <v>167</v>
      </c>
      <c r="E887" s="49" t="s">
        <v>501</v>
      </c>
      <c r="F887" s="49" t="s">
        <v>541</v>
      </c>
      <c r="G887" s="51">
        <v>2018</v>
      </c>
      <c r="H887" s="50">
        <v>11500</v>
      </c>
    </row>
    <row r="888" spans="1:8" hidden="1" x14ac:dyDescent="0.2">
      <c r="A888" s="53">
        <v>9200</v>
      </c>
      <c r="B888" s="53">
        <v>22301</v>
      </c>
      <c r="C888" s="55" t="s">
        <v>434</v>
      </c>
      <c r="D888" s="56" t="s">
        <v>115</v>
      </c>
      <c r="E888" s="49" t="s">
        <v>505</v>
      </c>
      <c r="F888" s="48" t="s">
        <v>548</v>
      </c>
      <c r="G888" s="51">
        <v>2017</v>
      </c>
      <c r="H888" s="50">
        <v>2500</v>
      </c>
    </row>
    <row r="889" spans="1:8" hidden="1" x14ac:dyDescent="0.2">
      <c r="A889" s="53">
        <v>9200</v>
      </c>
      <c r="B889" s="53">
        <v>22301</v>
      </c>
      <c r="C889" s="55" t="s">
        <v>434</v>
      </c>
      <c r="D889" s="56" t="s">
        <v>115</v>
      </c>
      <c r="E889" s="49" t="s">
        <v>505</v>
      </c>
      <c r="F889" s="48" t="s">
        <v>548</v>
      </c>
      <c r="G889" s="51">
        <v>2016</v>
      </c>
      <c r="H889" s="50">
        <v>2000</v>
      </c>
    </row>
    <row r="890" spans="1:8" hidden="1" x14ac:dyDescent="0.2">
      <c r="A890" s="53">
        <v>4910</v>
      </c>
      <c r="B890" s="53">
        <v>22706</v>
      </c>
      <c r="C890" s="54" t="s">
        <v>434</v>
      </c>
      <c r="D890" s="54" t="s">
        <v>176</v>
      </c>
      <c r="E890" s="49" t="s">
        <v>503</v>
      </c>
      <c r="F890" s="49" t="s">
        <v>546</v>
      </c>
      <c r="G890" s="51" t="s">
        <v>565</v>
      </c>
      <c r="H890" s="50">
        <v>5040</v>
      </c>
    </row>
    <row r="891" spans="1:8" x14ac:dyDescent="0.2">
      <c r="A891" s="53">
        <v>4311</v>
      </c>
      <c r="B891" s="53">
        <v>22706</v>
      </c>
      <c r="C891" s="54" t="s">
        <v>434</v>
      </c>
      <c r="D891" s="54" t="s">
        <v>174</v>
      </c>
      <c r="E891" s="49" t="s">
        <v>502</v>
      </c>
      <c r="F891" s="49" t="s">
        <v>544</v>
      </c>
      <c r="G891" s="51">
        <v>2018</v>
      </c>
      <c r="H891" s="50">
        <v>50500</v>
      </c>
    </row>
    <row r="892" spans="1:8" x14ac:dyDescent="0.2">
      <c r="A892" s="53">
        <v>4390</v>
      </c>
      <c r="B892" s="53">
        <v>22706</v>
      </c>
      <c r="C892" s="54" t="s">
        <v>434</v>
      </c>
      <c r="D892" s="54" t="s">
        <v>175</v>
      </c>
      <c r="E892" s="49" t="s">
        <v>502</v>
      </c>
      <c r="F892" s="49" t="s">
        <v>543</v>
      </c>
      <c r="G892" s="51">
        <v>2018</v>
      </c>
      <c r="H892" s="50">
        <v>0</v>
      </c>
    </row>
    <row r="893" spans="1:8" hidden="1" x14ac:dyDescent="0.2">
      <c r="A893" s="53">
        <v>9200</v>
      </c>
      <c r="B893" s="53">
        <v>22400</v>
      </c>
      <c r="C893" s="55" t="s">
        <v>434</v>
      </c>
      <c r="D893" s="56" t="s">
        <v>117</v>
      </c>
      <c r="E893" s="49" t="s">
        <v>505</v>
      </c>
      <c r="F893" s="48" t="s">
        <v>548</v>
      </c>
      <c r="G893" s="51">
        <v>2017</v>
      </c>
      <c r="H893" s="50">
        <v>9125</v>
      </c>
    </row>
    <row r="894" spans="1:8" hidden="1" x14ac:dyDescent="0.2">
      <c r="A894" s="53">
        <v>9200</v>
      </c>
      <c r="B894" s="53">
        <v>22400</v>
      </c>
      <c r="C894" s="55" t="s">
        <v>434</v>
      </c>
      <c r="D894" s="56" t="s">
        <v>117</v>
      </c>
      <c r="E894" s="49" t="s">
        <v>505</v>
      </c>
      <c r="F894" s="48" t="s">
        <v>548</v>
      </c>
      <c r="G894" s="51">
        <v>2016</v>
      </c>
      <c r="H894" s="50">
        <v>8850</v>
      </c>
    </row>
    <row r="895" spans="1:8" hidden="1" x14ac:dyDescent="0.2">
      <c r="A895" s="53">
        <v>9200</v>
      </c>
      <c r="B895" s="53">
        <v>22706</v>
      </c>
      <c r="C895" s="54" t="s">
        <v>434</v>
      </c>
      <c r="D895" s="54" t="s">
        <v>177</v>
      </c>
      <c r="E895" s="49" t="s">
        <v>505</v>
      </c>
      <c r="F895" s="48" t="s">
        <v>548</v>
      </c>
      <c r="G895" s="51" t="s">
        <v>565</v>
      </c>
      <c r="H895" s="50">
        <v>83030</v>
      </c>
    </row>
    <row r="896" spans="1:8" x14ac:dyDescent="0.2">
      <c r="A896" s="53">
        <v>4910</v>
      </c>
      <c r="B896" s="53">
        <v>22706</v>
      </c>
      <c r="C896" s="54" t="s">
        <v>434</v>
      </c>
      <c r="D896" s="54" t="s">
        <v>176</v>
      </c>
      <c r="E896" s="49" t="s">
        <v>503</v>
      </c>
      <c r="F896" s="49" t="s">
        <v>546</v>
      </c>
      <c r="G896" s="51">
        <v>2018</v>
      </c>
      <c r="H896" s="50">
        <v>5040</v>
      </c>
    </row>
    <row r="897" spans="1:8" hidden="1" x14ac:dyDescent="0.2">
      <c r="A897" s="53">
        <v>9200</v>
      </c>
      <c r="B897" s="53">
        <v>22603</v>
      </c>
      <c r="C897" s="55" t="s">
        <v>434</v>
      </c>
      <c r="D897" s="56" t="s">
        <v>124</v>
      </c>
      <c r="E897" s="49" t="s">
        <v>505</v>
      </c>
      <c r="F897" s="48" t="s">
        <v>548</v>
      </c>
      <c r="G897" s="51">
        <v>2017</v>
      </c>
      <c r="H897" s="50">
        <v>17225</v>
      </c>
    </row>
    <row r="898" spans="1:8" hidden="1" x14ac:dyDescent="0.2">
      <c r="A898" s="53">
        <v>9200</v>
      </c>
      <c r="B898" s="53">
        <v>22603</v>
      </c>
      <c r="C898" s="55" t="s">
        <v>434</v>
      </c>
      <c r="D898" s="56" t="s">
        <v>124</v>
      </c>
      <c r="E898" s="49" t="s">
        <v>505</v>
      </c>
      <c r="F898" s="48" t="s">
        <v>548</v>
      </c>
      <c r="G898" s="51">
        <v>2016</v>
      </c>
      <c r="H898" s="50">
        <v>21280</v>
      </c>
    </row>
    <row r="899" spans="1:8" hidden="1" x14ac:dyDescent="0.2">
      <c r="A899" s="53">
        <v>2310</v>
      </c>
      <c r="B899" s="53">
        <v>22707</v>
      </c>
      <c r="C899" s="54" t="s">
        <v>434</v>
      </c>
      <c r="D899" s="56" t="s">
        <v>560</v>
      </c>
      <c r="E899" s="49" t="s">
        <v>496</v>
      </c>
      <c r="F899" s="48" t="s">
        <v>524</v>
      </c>
      <c r="G899" s="51" t="s">
        <v>565</v>
      </c>
      <c r="H899" s="50">
        <v>12000</v>
      </c>
    </row>
    <row r="900" spans="1:8" x14ac:dyDescent="0.2">
      <c r="A900" s="53">
        <v>9200</v>
      </c>
      <c r="B900" s="53">
        <v>22706</v>
      </c>
      <c r="C900" s="54" t="s">
        <v>434</v>
      </c>
      <c r="D900" s="54" t="s">
        <v>177</v>
      </c>
      <c r="E900" s="49" t="s">
        <v>505</v>
      </c>
      <c r="F900" s="48" t="s">
        <v>548</v>
      </c>
      <c r="G900" s="51">
        <v>2018</v>
      </c>
      <c r="H900" s="50">
        <v>103833</v>
      </c>
    </row>
    <row r="901" spans="1:8" hidden="1" x14ac:dyDescent="0.2">
      <c r="A901" s="53">
        <v>9200</v>
      </c>
      <c r="B901" s="53">
        <v>22604</v>
      </c>
      <c r="C901" s="55" t="s">
        <v>434</v>
      </c>
      <c r="D901" s="56" t="s">
        <v>125</v>
      </c>
      <c r="E901" s="49" t="s">
        <v>505</v>
      </c>
      <c r="F901" s="48" t="s">
        <v>548</v>
      </c>
      <c r="G901" s="51">
        <v>2017</v>
      </c>
      <c r="H901" s="94">
        <v>17800</v>
      </c>
    </row>
    <row r="902" spans="1:8" hidden="1" x14ac:dyDescent="0.2">
      <c r="A902" s="53">
        <v>9200</v>
      </c>
      <c r="B902" s="53">
        <v>22604</v>
      </c>
      <c r="C902" s="55" t="s">
        <v>434</v>
      </c>
      <c r="D902" s="56" t="s">
        <v>125</v>
      </c>
      <c r="E902" s="49" t="s">
        <v>505</v>
      </c>
      <c r="F902" s="48" t="s">
        <v>548</v>
      </c>
      <c r="G902" s="51">
        <v>2016</v>
      </c>
      <c r="H902" s="50">
        <v>15000</v>
      </c>
    </row>
    <row r="903" spans="1:8" hidden="1" x14ac:dyDescent="0.2">
      <c r="A903" s="53">
        <v>3240</v>
      </c>
      <c r="B903" s="53">
        <v>22707</v>
      </c>
      <c r="C903" s="54" t="s">
        <v>434</v>
      </c>
      <c r="D903" s="54" t="s">
        <v>464</v>
      </c>
      <c r="E903" s="49" t="s">
        <v>499</v>
      </c>
      <c r="F903" s="49" t="s">
        <v>531</v>
      </c>
      <c r="G903" s="51" t="s">
        <v>565</v>
      </c>
      <c r="H903" s="50">
        <v>14250</v>
      </c>
    </row>
    <row r="904" spans="1:8" x14ac:dyDescent="0.2">
      <c r="A904" s="53">
        <v>3240</v>
      </c>
      <c r="B904" s="53">
        <v>22707</v>
      </c>
      <c r="C904" s="54" t="s">
        <v>434</v>
      </c>
      <c r="D904" s="54" t="s">
        <v>464</v>
      </c>
      <c r="E904" s="49" t="s">
        <v>499</v>
      </c>
      <c r="F904" s="49" t="s">
        <v>531</v>
      </c>
      <c r="G904" s="51">
        <v>2018</v>
      </c>
      <c r="H904" s="50">
        <v>14250</v>
      </c>
    </row>
    <row r="905" spans="1:8" hidden="1" x14ac:dyDescent="0.2">
      <c r="A905" s="53">
        <v>9200</v>
      </c>
      <c r="B905" s="53">
        <v>22706</v>
      </c>
      <c r="C905" s="55" t="s">
        <v>434</v>
      </c>
      <c r="D905" s="56" t="s">
        <v>177</v>
      </c>
      <c r="E905" s="49" t="s">
        <v>505</v>
      </c>
      <c r="F905" s="48" t="s">
        <v>548</v>
      </c>
      <c r="G905" s="51">
        <v>2017</v>
      </c>
      <c r="H905" s="50">
        <v>93600</v>
      </c>
    </row>
    <row r="906" spans="1:8" hidden="1" x14ac:dyDescent="0.2">
      <c r="A906" s="53">
        <v>9200</v>
      </c>
      <c r="B906" s="53">
        <v>22706</v>
      </c>
      <c r="C906" s="55" t="s">
        <v>434</v>
      </c>
      <c r="D906" s="56" t="s">
        <v>177</v>
      </c>
      <c r="E906" s="49" t="s">
        <v>505</v>
      </c>
      <c r="F906" s="48" t="s">
        <v>548</v>
      </c>
      <c r="G906" s="51">
        <v>2016</v>
      </c>
      <c r="H906" s="50">
        <v>97365</v>
      </c>
    </row>
    <row r="907" spans="1:8" hidden="1" x14ac:dyDescent="0.2">
      <c r="A907" s="53">
        <v>9320</v>
      </c>
      <c r="B907" s="53">
        <v>22708</v>
      </c>
      <c r="C907" s="54" t="s">
        <v>434</v>
      </c>
      <c r="D907" s="56" t="s">
        <v>178</v>
      </c>
      <c r="E907" s="49" t="s">
        <v>506</v>
      </c>
      <c r="F907" s="49" t="s">
        <v>551</v>
      </c>
      <c r="G907" s="51" t="s">
        <v>565</v>
      </c>
      <c r="H907" s="50">
        <v>154100</v>
      </c>
    </row>
    <row r="908" spans="1:8" hidden="1" x14ac:dyDescent="0.2">
      <c r="A908" s="53">
        <v>9200</v>
      </c>
      <c r="B908" s="53">
        <v>23100</v>
      </c>
      <c r="C908" s="55" t="s">
        <v>434</v>
      </c>
      <c r="D908" s="56" t="s">
        <v>182</v>
      </c>
      <c r="E908" s="49" t="s">
        <v>505</v>
      </c>
      <c r="F908" s="48" t="s">
        <v>548</v>
      </c>
      <c r="G908" s="51">
        <v>2017</v>
      </c>
      <c r="H908" s="50">
        <v>4000</v>
      </c>
    </row>
    <row r="909" spans="1:8" hidden="1" x14ac:dyDescent="0.2">
      <c r="A909" s="53">
        <v>9200</v>
      </c>
      <c r="B909" s="53">
        <v>23100</v>
      </c>
      <c r="C909" s="55" t="s">
        <v>434</v>
      </c>
      <c r="D909" s="56" t="s">
        <v>182</v>
      </c>
      <c r="E909" s="49" t="s">
        <v>505</v>
      </c>
      <c r="F909" s="48" t="s">
        <v>548</v>
      </c>
      <c r="G909" s="51">
        <v>2016</v>
      </c>
      <c r="H909" s="50">
        <v>4000</v>
      </c>
    </row>
    <row r="910" spans="1:8" x14ac:dyDescent="0.2">
      <c r="A910" s="53">
        <v>9320</v>
      </c>
      <c r="B910" s="53">
        <v>22708</v>
      </c>
      <c r="C910" s="54" t="s">
        <v>434</v>
      </c>
      <c r="D910" s="56" t="s">
        <v>178</v>
      </c>
      <c r="E910" s="49" t="s">
        <v>506</v>
      </c>
      <c r="F910" s="49" t="s">
        <v>551</v>
      </c>
      <c r="G910" s="51">
        <v>2018</v>
      </c>
      <c r="H910" s="50">
        <v>154100</v>
      </c>
    </row>
    <row r="911" spans="1:8" hidden="1" x14ac:dyDescent="0.2">
      <c r="A911" s="53">
        <v>9120</v>
      </c>
      <c r="B911" s="53">
        <v>23000</v>
      </c>
      <c r="C911" s="54" t="s">
        <v>434</v>
      </c>
      <c r="D911" s="54" t="s">
        <v>179</v>
      </c>
      <c r="E911" s="49" t="s">
        <v>504</v>
      </c>
      <c r="F911" s="49" t="s">
        <v>547</v>
      </c>
      <c r="G911" s="51" t="s">
        <v>565</v>
      </c>
      <c r="H911" s="50">
        <v>84950</v>
      </c>
    </row>
    <row r="912" spans="1:8" hidden="1" x14ac:dyDescent="0.2">
      <c r="A912" s="53">
        <v>9200</v>
      </c>
      <c r="B912" s="53">
        <v>23300</v>
      </c>
      <c r="C912" s="55" t="s">
        <v>434</v>
      </c>
      <c r="D912" s="56" t="s">
        <v>183</v>
      </c>
      <c r="E912" s="49" t="s">
        <v>505</v>
      </c>
      <c r="F912" s="48" t="s">
        <v>548</v>
      </c>
      <c r="G912" s="51">
        <v>2017</v>
      </c>
      <c r="H912" s="50">
        <v>700</v>
      </c>
    </row>
    <row r="913" spans="1:8" hidden="1" x14ac:dyDescent="0.2">
      <c r="A913" s="53">
        <v>9200</v>
      </c>
      <c r="B913" s="53">
        <v>23300</v>
      </c>
      <c r="C913" s="55" t="s">
        <v>434</v>
      </c>
      <c r="D913" s="56" t="s">
        <v>183</v>
      </c>
      <c r="E913" s="49" t="s">
        <v>505</v>
      </c>
      <c r="F913" s="48" t="s">
        <v>548</v>
      </c>
      <c r="G913" s="51">
        <v>2016</v>
      </c>
      <c r="H913" s="50">
        <v>250</v>
      </c>
    </row>
    <row r="914" spans="1:8" hidden="1" x14ac:dyDescent="0.2">
      <c r="A914" s="53">
        <v>9120</v>
      </c>
      <c r="B914" s="53">
        <v>23001</v>
      </c>
      <c r="C914" s="54" t="s">
        <v>434</v>
      </c>
      <c r="D914" s="54" t="s">
        <v>557</v>
      </c>
      <c r="E914" s="49" t="s">
        <v>504</v>
      </c>
      <c r="F914" s="49" t="s">
        <v>547</v>
      </c>
      <c r="G914" s="51" t="s">
        <v>565</v>
      </c>
      <c r="H914" s="50">
        <v>1080</v>
      </c>
    </row>
    <row r="915" spans="1:8" x14ac:dyDescent="0.2">
      <c r="A915" s="53">
        <v>9120</v>
      </c>
      <c r="B915" s="53">
        <v>23000</v>
      </c>
      <c r="C915" s="54" t="s">
        <v>434</v>
      </c>
      <c r="D915" s="54" t="s">
        <v>179</v>
      </c>
      <c r="E915" s="49" t="s">
        <v>504</v>
      </c>
      <c r="F915" s="49" t="s">
        <v>547</v>
      </c>
      <c r="G915" s="51">
        <v>2018</v>
      </c>
      <c r="H915" s="50">
        <v>103560</v>
      </c>
    </row>
    <row r="916" spans="1:8" hidden="1" x14ac:dyDescent="0.2">
      <c r="A916" s="53">
        <v>9200</v>
      </c>
      <c r="B916" s="53">
        <v>46100</v>
      </c>
      <c r="C916" s="54" t="s">
        <v>429</v>
      </c>
      <c r="D916" s="56" t="s">
        <v>190</v>
      </c>
      <c r="E916" s="49" t="s">
        <v>505</v>
      </c>
      <c r="F916" s="48" t="s">
        <v>548</v>
      </c>
      <c r="G916" s="51">
        <v>2018</v>
      </c>
      <c r="H916" s="50">
        <v>25501</v>
      </c>
    </row>
    <row r="917" spans="1:8" hidden="1" x14ac:dyDescent="0.2">
      <c r="A917" s="53">
        <v>9200</v>
      </c>
      <c r="B917" s="53">
        <v>46100</v>
      </c>
      <c r="C917" s="55" t="s">
        <v>429</v>
      </c>
      <c r="D917" s="56" t="s">
        <v>190</v>
      </c>
      <c r="E917" s="49" t="s">
        <v>505</v>
      </c>
      <c r="F917" s="48" t="s">
        <v>548</v>
      </c>
      <c r="G917" s="51">
        <v>2016</v>
      </c>
      <c r="H917" s="50">
        <v>23700</v>
      </c>
    </row>
    <row r="918" spans="1:8" hidden="1" x14ac:dyDescent="0.2">
      <c r="A918" s="53">
        <v>9200</v>
      </c>
      <c r="B918" s="53">
        <v>46100</v>
      </c>
      <c r="C918" s="55" t="s">
        <v>429</v>
      </c>
      <c r="D918" s="56" t="s">
        <v>190</v>
      </c>
      <c r="E918" s="49" t="s">
        <v>505</v>
      </c>
      <c r="F918" s="48" t="s">
        <v>548</v>
      </c>
      <c r="G918" s="51">
        <v>2017</v>
      </c>
      <c r="H918" s="50">
        <v>24520</v>
      </c>
    </row>
    <row r="919" spans="1:8" hidden="1" x14ac:dyDescent="0.2">
      <c r="A919" s="53">
        <v>9200</v>
      </c>
      <c r="B919" s="53">
        <v>46100</v>
      </c>
      <c r="C919" s="54" t="s">
        <v>429</v>
      </c>
      <c r="D919" s="56" t="s">
        <v>190</v>
      </c>
      <c r="E919" s="49" t="s">
        <v>505</v>
      </c>
      <c r="F919" s="48" t="s">
        <v>548</v>
      </c>
      <c r="G919" s="51" t="s">
        <v>565</v>
      </c>
      <c r="H919" s="50">
        <v>25501</v>
      </c>
    </row>
    <row r="920" spans="1:8" hidden="1" x14ac:dyDescent="0.2">
      <c r="A920" s="53">
        <v>9200</v>
      </c>
      <c r="B920" s="53">
        <v>46600</v>
      </c>
      <c r="C920" s="55" t="s">
        <v>429</v>
      </c>
      <c r="D920" s="56" t="s">
        <v>196</v>
      </c>
      <c r="E920" s="49" t="s">
        <v>505</v>
      </c>
      <c r="F920" s="48" t="s">
        <v>548</v>
      </c>
      <c r="G920" s="51">
        <v>2016</v>
      </c>
      <c r="H920" s="50">
        <v>4750</v>
      </c>
    </row>
    <row r="921" spans="1:8" hidden="1" x14ac:dyDescent="0.2">
      <c r="A921" s="53">
        <v>9200</v>
      </c>
      <c r="B921" s="53">
        <v>46600</v>
      </c>
      <c r="C921" s="55" t="s">
        <v>429</v>
      </c>
      <c r="D921" s="56" t="s">
        <v>196</v>
      </c>
      <c r="E921" s="49" t="s">
        <v>505</v>
      </c>
      <c r="F921" s="48" t="s">
        <v>548</v>
      </c>
      <c r="G921" s="51">
        <v>2017</v>
      </c>
      <c r="H921" s="50">
        <v>5050</v>
      </c>
    </row>
    <row r="922" spans="1:8" hidden="1" x14ac:dyDescent="0.2">
      <c r="A922" s="53">
        <v>9200</v>
      </c>
      <c r="B922" s="53">
        <v>46600</v>
      </c>
      <c r="C922" s="54" t="s">
        <v>429</v>
      </c>
      <c r="D922" s="56" t="s">
        <v>196</v>
      </c>
      <c r="E922" s="49" t="s">
        <v>505</v>
      </c>
      <c r="F922" s="48" t="s">
        <v>548</v>
      </c>
      <c r="G922" s="51">
        <v>2018</v>
      </c>
      <c r="H922" s="50">
        <v>5050</v>
      </c>
    </row>
    <row r="923" spans="1:8" hidden="1" x14ac:dyDescent="0.2">
      <c r="A923" s="53">
        <v>9200</v>
      </c>
      <c r="B923" s="53">
        <v>46600</v>
      </c>
      <c r="C923" s="54" t="s">
        <v>429</v>
      </c>
      <c r="D923" s="56" t="s">
        <v>196</v>
      </c>
      <c r="E923" s="49" t="s">
        <v>505</v>
      </c>
      <c r="F923" s="48" t="s">
        <v>548</v>
      </c>
      <c r="G923" s="51" t="s">
        <v>565</v>
      </c>
      <c r="H923" s="50">
        <v>4550</v>
      </c>
    </row>
    <row r="924" spans="1:8" hidden="1" x14ac:dyDescent="0.2">
      <c r="A924" s="53">
        <v>9200</v>
      </c>
      <c r="B924" s="53">
        <v>62500</v>
      </c>
      <c r="C924" s="55" t="s">
        <v>430</v>
      </c>
      <c r="D924" s="56" t="s">
        <v>229</v>
      </c>
      <c r="E924" s="49" t="s">
        <v>505</v>
      </c>
      <c r="F924" s="48" t="s">
        <v>548</v>
      </c>
      <c r="G924" s="51">
        <v>2016</v>
      </c>
      <c r="H924" s="90">
        <v>11000</v>
      </c>
    </row>
    <row r="925" spans="1:8" hidden="1" x14ac:dyDescent="0.2">
      <c r="A925" s="53">
        <v>9200</v>
      </c>
      <c r="B925" s="53">
        <v>62500</v>
      </c>
      <c r="C925" s="55" t="s">
        <v>430</v>
      </c>
      <c r="D925" s="56" t="s">
        <v>229</v>
      </c>
      <c r="E925" s="49" t="s">
        <v>505</v>
      </c>
      <c r="F925" s="48" t="s">
        <v>548</v>
      </c>
      <c r="G925" s="51">
        <v>2017</v>
      </c>
      <c r="H925" s="90">
        <v>15000</v>
      </c>
    </row>
    <row r="926" spans="1:8" hidden="1" x14ac:dyDescent="0.2">
      <c r="A926" s="53">
        <v>9200</v>
      </c>
      <c r="B926" s="53">
        <v>83000</v>
      </c>
      <c r="C926" s="55" t="s">
        <v>432</v>
      </c>
      <c r="D926" s="56" t="s">
        <v>252</v>
      </c>
      <c r="E926" s="49" t="s">
        <v>505</v>
      </c>
      <c r="F926" s="48" t="s">
        <v>548</v>
      </c>
      <c r="G926" s="51">
        <v>2017</v>
      </c>
      <c r="H926" s="50">
        <v>15000</v>
      </c>
    </row>
    <row r="927" spans="1:8" hidden="1" x14ac:dyDescent="0.2">
      <c r="A927" s="53">
        <v>9200</v>
      </c>
      <c r="B927" s="53">
        <v>83000</v>
      </c>
      <c r="C927" s="55" t="s">
        <v>432</v>
      </c>
      <c r="D927" s="56" t="s">
        <v>252</v>
      </c>
      <c r="E927" s="49" t="s">
        <v>505</v>
      </c>
      <c r="F927" s="48" t="s">
        <v>548</v>
      </c>
      <c r="G927" s="51">
        <v>2016</v>
      </c>
      <c r="H927" s="50">
        <v>15000</v>
      </c>
    </row>
    <row r="928" spans="1:8" hidden="1" x14ac:dyDescent="0.2">
      <c r="A928" s="53">
        <v>9200</v>
      </c>
      <c r="B928" s="53">
        <v>83000</v>
      </c>
      <c r="C928" s="54" t="s">
        <v>432</v>
      </c>
      <c r="D928" s="54" t="s">
        <v>252</v>
      </c>
      <c r="E928" s="49" t="s">
        <v>505</v>
      </c>
      <c r="F928" s="48" t="s">
        <v>548</v>
      </c>
      <c r="G928" s="51">
        <v>2018</v>
      </c>
      <c r="H928" s="50">
        <v>15000</v>
      </c>
    </row>
    <row r="929" spans="1:8" hidden="1" x14ac:dyDescent="0.2">
      <c r="A929" s="53">
        <v>9200</v>
      </c>
      <c r="B929" s="53">
        <v>83000</v>
      </c>
      <c r="C929" s="54" t="s">
        <v>432</v>
      </c>
      <c r="D929" s="54" t="s">
        <v>252</v>
      </c>
      <c r="E929" s="49" t="s">
        <v>505</v>
      </c>
      <c r="F929" s="48" t="s">
        <v>548</v>
      </c>
      <c r="G929" s="51" t="s">
        <v>565</v>
      </c>
      <c r="H929" s="50">
        <v>15000</v>
      </c>
    </row>
    <row r="930" spans="1:8" hidden="1" x14ac:dyDescent="0.2">
      <c r="A930" s="53">
        <v>9201</v>
      </c>
      <c r="B930" s="53">
        <v>16205</v>
      </c>
      <c r="C930" s="55" t="s">
        <v>427</v>
      </c>
      <c r="D930" s="55" t="s">
        <v>54</v>
      </c>
      <c r="E930" s="49" t="s">
        <v>505</v>
      </c>
      <c r="F930" s="48" t="s">
        <v>548</v>
      </c>
      <c r="G930" s="51">
        <v>2017</v>
      </c>
      <c r="H930" s="50">
        <v>1940</v>
      </c>
    </row>
    <row r="931" spans="1:8" hidden="1" x14ac:dyDescent="0.2">
      <c r="A931" s="53">
        <v>9201</v>
      </c>
      <c r="B931" s="53">
        <v>16205</v>
      </c>
      <c r="C931" s="55" t="s">
        <v>427</v>
      </c>
      <c r="D931" s="55" t="s">
        <v>54</v>
      </c>
      <c r="E931" s="49" t="s">
        <v>505</v>
      </c>
      <c r="F931" s="48" t="s">
        <v>548</v>
      </c>
      <c r="G931" s="51">
        <v>2016</v>
      </c>
      <c r="H931" s="50">
        <v>1745</v>
      </c>
    </row>
    <row r="932" spans="1:8" hidden="1" x14ac:dyDescent="0.2">
      <c r="A932" s="53">
        <v>9201</v>
      </c>
      <c r="B932" s="53">
        <v>16205</v>
      </c>
      <c r="C932" s="55" t="s">
        <v>427</v>
      </c>
      <c r="D932" s="55" t="s">
        <v>54</v>
      </c>
      <c r="E932" s="49" t="s">
        <v>505</v>
      </c>
      <c r="F932" s="48" t="s">
        <v>548</v>
      </c>
      <c r="G932" s="51" t="s">
        <v>565</v>
      </c>
      <c r="H932" s="50">
        <v>0</v>
      </c>
    </row>
    <row r="933" spans="1:8" hidden="1" x14ac:dyDescent="0.2">
      <c r="A933" s="53">
        <v>9201</v>
      </c>
      <c r="B933" s="53">
        <v>16205</v>
      </c>
      <c r="C933" s="55" t="s">
        <v>427</v>
      </c>
      <c r="D933" s="55" t="s">
        <v>54</v>
      </c>
      <c r="E933" s="49" t="s">
        <v>505</v>
      </c>
      <c r="F933" s="48" t="s">
        <v>548</v>
      </c>
      <c r="G933" s="51">
        <v>2018</v>
      </c>
      <c r="H933" s="50">
        <v>0</v>
      </c>
    </row>
    <row r="934" spans="1:8" hidden="1" x14ac:dyDescent="0.2">
      <c r="A934" s="53">
        <v>9201</v>
      </c>
      <c r="B934" s="53">
        <v>22700</v>
      </c>
      <c r="C934" s="55" t="s">
        <v>434</v>
      </c>
      <c r="D934" s="56" t="s">
        <v>159</v>
      </c>
      <c r="E934" s="49" t="s">
        <v>505</v>
      </c>
      <c r="F934" s="48" t="s">
        <v>548</v>
      </c>
      <c r="G934" s="51">
        <v>2017</v>
      </c>
      <c r="H934" s="50">
        <v>35752</v>
      </c>
    </row>
    <row r="935" spans="1:8" hidden="1" x14ac:dyDescent="0.2">
      <c r="A935" s="53">
        <v>9201</v>
      </c>
      <c r="B935" s="53">
        <v>22700</v>
      </c>
      <c r="C935" s="55" t="s">
        <v>434</v>
      </c>
      <c r="D935" s="56" t="s">
        <v>159</v>
      </c>
      <c r="E935" s="49" t="s">
        <v>505</v>
      </c>
      <c r="F935" s="48" t="s">
        <v>548</v>
      </c>
      <c r="G935" s="51">
        <v>2016</v>
      </c>
      <c r="H935" s="50">
        <v>15600</v>
      </c>
    </row>
    <row r="936" spans="1:8" x14ac:dyDescent="0.2">
      <c r="A936" s="53">
        <v>1320</v>
      </c>
      <c r="B936" s="53">
        <v>23020</v>
      </c>
      <c r="C936" s="54" t="s">
        <v>434</v>
      </c>
      <c r="D936" s="54" t="s">
        <v>180</v>
      </c>
      <c r="E936" s="49" t="s">
        <v>491</v>
      </c>
      <c r="F936" s="48" t="s">
        <v>508</v>
      </c>
      <c r="G936" s="51">
        <v>2018</v>
      </c>
      <c r="H936" s="50">
        <v>3200</v>
      </c>
    </row>
    <row r="937" spans="1:8" hidden="1" x14ac:dyDescent="0.2">
      <c r="A937" s="53">
        <v>1320</v>
      </c>
      <c r="B937" s="53">
        <v>23020</v>
      </c>
      <c r="C937" s="54" t="s">
        <v>434</v>
      </c>
      <c r="D937" s="54" t="s">
        <v>180</v>
      </c>
      <c r="E937" s="49" t="s">
        <v>491</v>
      </c>
      <c r="F937" s="48" t="s">
        <v>508</v>
      </c>
      <c r="G937" s="51" t="s">
        <v>565</v>
      </c>
      <c r="H937" s="50">
        <v>3200</v>
      </c>
    </row>
    <row r="938" spans="1:8" hidden="1" x14ac:dyDescent="0.2">
      <c r="A938" s="53">
        <v>9201</v>
      </c>
      <c r="B938" s="53">
        <v>46400</v>
      </c>
      <c r="C938" s="55" t="s">
        <v>429</v>
      </c>
      <c r="D938" s="56" t="s">
        <v>193</v>
      </c>
      <c r="E938" s="49" t="s">
        <v>505</v>
      </c>
      <c r="F938" s="48" t="s">
        <v>548</v>
      </c>
      <c r="G938" s="51">
        <v>2016</v>
      </c>
      <c r="H938" s="50">
        <v>5372</v>
      </c>
    </row>
    <row r="939" spans="1:8" hidden="1" x14ac:dyDescent="0.2">
      <c r="A939" s="53">
        <v>9201</v>
      </c>
      <c r="B939" s="53">
        <v>46400</v>
      </c>
      <c r="C939" s="55" t="s">
        <v>429</v>
      </c>
      <c r="D939" s="56" t="s">
        <v>193</v>
      </c>
      <c r="E939" s="49" t="s">
        <v>505</v>
      </c>
      <c r="F939" s="48" t="s">
        <v>548</v>
      </c>
      <c r="G939" s="51">
        <v>2017</v>
      </c>
      <c r="H939" s="50">
        <v>0</v>
      </c>
    </row>
    <row r="940" spans="1:8" hidden="1" x14ac:dyDescent="0.2">
      <c r="A940" s="53">
        <v>9201</v>
      </c>
      <c r="B940" s="53">
        <v>64100</v>
      </c>
      <c r="C940" s="55" t="s">
        <v>430</v>
      </c>
      <c r="D940" s="56" t="s">
        <v>237</v>
      </c>
      <c r="E940" s="49" t="s">
        <v>505</v>
      </c>
      <c r="F940" s="48" t="s">
        <v>548</v>
      </c>
      <c r="G940" s="51">
        <v>2016</v>
      </c>
      <c r="H940" s="90">
        <v>20200</v>
      </c>
    </row>
    <row r="941" spans="1:8" hidden="1" x14ac:dyDescent="0.2">
      <c r="A941" s="53">
        <v>9240</v>
      </c>
      <c r="B941" s="53">
        <v>22100</v>
      </c>
      <c r="C941" s="55" t="s">
        <v>434</v>
      </c>
      <c r="D941" s="56" t="s">
        <v>97</v>
      </c>
      <c r="E941" s="49" t="s">
        <v>505</v>
      </c>
      <c r="F941" s="49" t="s">
        <v>549</v>
      </c>
      <c r="G941" s="51">
        <v>2017</v>
      </c>
      <c r="H941" s="50">
        <v>4000</v>
      </c>
    </row>
    <row r="942" spans="1:8" hidden="1" x14ac:dyDescent="0.2">
      <c r="A942" s="53">
        <v>9240</v>
      </c>
      <c r="B942" s="53">
        <v>22100</v>
      </c>
      <c r="C942" s="55" t="s">
        <v>434</v>
      </c>
      <c r="D942" s="56" t="s">
        <v>97</v>
      </c>
      <c r="E942" s="49" t="s">
        <v>505</v>
      </c>
      <c r="F942" s="49" t="s">
        <v>549</v>
      </c>
      <c r="G942" s="51">
        <v>2016</v>
      </c>
      <c r="H942" s="50">
        <v>4000</v>
      </c>
    </row>
    <row r="943" spans="1:8" hidden="1" x14ac:dyDescent="0.2">
      <c r="A943" s="53">
        <v>2310</v>
      </c>
      <c r="B943" s="53">
        <v>23020</v>
      </c>
      <c r="C943" s="54" t="s">
        <v>434</v>
      </c>
      <c r="D943" s="54" t="s">
        <v>181</v>
      </c>
      <c r="E943" s="49" t="s">
        <v>496</v>
      </c>
      <c r="F943" s="48" t="s">
        <v>524</v>
      </c>
      <c r="G943" s="51" t="s">
        <v>565</v>
      </c>
      <c r="H943" s="50">
        <v>4000</v>
      </c>
    </row>
    <row r="944" spans="1:8" x14ac:dyDescent="0.2">
      <c r="A944" s="53">
        <v>2310</v>
      </c>
      <c r="B944" s="53">
        <v>23020</v>
      </c>
      <c r="C944" s="54" t="s">
        <v>434</v>
      </c>
      <c r="D944" s="54" t="s">
        <v>181</v>
      </c>
      <c r="E944" s="49" t="s">
        <v>496</v>
      </c>
      <c r="F944" s="48" t="s">
        <v>524</v>
      </c>
      <c r="G944" s="51">
        <v>2018</v>
      </c>
      <c r="H944" s="50">
        <v>2000</v>
      </c>
    </row>
    <row r="945" spans="1:8" hidden="1" x14ac:dyDescent="0.2">
      <c r="A945" s="53">
        <v>9240</v>
      </c>
      <c r="B945" s="53">
        <v>22602</v>
      </c>
      <c r="C945" s="55" t="s">
        <v>434</v>
      </c>
      <c r="D945" s="56" t="s">
        <v>123</v>
      </c>
      <c r="E945" s="49" t="s">
        <v>505</v>
      </c>
      <c r="F945" s="49" t="s">
        <v>549</v>
      </c>
      <c r="G945" s="51">
        <v>2017</v>
      </c>
      <c r="H945" s="50">
        <v>34300</v>
      </c>
    </row>
    <row r="946" spans="1:8" hidden="1" x14ac:dyDescent="0.2">
      <c r="A946" s="53">
        <v>9240</v>
      </c>
      <c r="B946" s="53">
        <v>22602</v>
      </c>
      <c r="C946" s="55" t="s">
        <v>434</v>
      </c>
      <c r="D946" s="56" t="s">
        <v>123</v>
      </c>
      <c r="E946" s="49" t="s">
        <v>505</v>
      </c>
      <c r="F946" s="49" t="s">
        <v>549</v>
      </c>
      <c r="G946" s="51">
        <v>2016</v>
      </c>
      <c r="H946" s="50">
        <v>43900</v>
      </c>
    </row>
    <row r="947" spans="1:8" x14ac:dyDescent="0.2">
      <c r="A947" s="53">
        <v>9200</v>
      </c>
      <c r="B947" s="53">
        <v>23100</v>
      </c>
      <c r="C947" s="54" t="s">
        <v>434</v>
      </c>
      <c r="D947" s="54" t="s">
        <v>182</v>
      </c>
      <c r="E947" s="49" t="s">
        <v>505</v>
      </c>
      <c r="F947" s="48" t="s">
        <v>548</v>
      </c>
      <c r="G947" s="51">
        <v>2018</v>
      </c>
      <c r="H947" s="50">
        <v>5000</v>
      </c>
    </row>
    <row r="948" spans="1:8" hidden="1" x14ac:dyDescent="0.2">
      <c r="A948" s="53">
        <v>9200</v>
      </c>
      <c r="B948" s="53">
        <v>23100</v>
      </c>
      <c r="C948" s="54" t="s">
        <v>434</v>
      </c>
      <c r="D948" s="54" t="s">
        <v>182</v>
      </c>
      <c r="E948" s="49" t="s">
        <v>505</v>
      </c>
      <c r="F948" s="48" t="s">
        <v>548</v>
      </c>
      <c r="G948" s="51" t="s">
        <v>565</v>
      </c>
      <c r="H948" s="50">
        <v>4000</v>
      </c>
    </row>
    <row r="949" spans="1:8" hidden="1" x14ac:dyDescent="0.2">
      <c r="A949" s="53">
        <v>9240</v>
      </c>
      <c r="B949" s="53">
        <v>22606</v>
      </c>
      <c r="C949" s="55" t="s">
        <v>434</v>
      </c>
      <c r="D949" s="56" t="s">
        <v>132</v>
      </c>
      <c r="E949" s="49" t="s">
        <v>505</v>
      </c>
      <c r="F949" s="49" t="s">
        <v>549</v>
      </c>
      <c r="G949" s="51">
        <v>2017</v>
      </c>
      <c r="H949" s="50">
        <v>21780</v>
      </c>
    </row>
    <row r="950" spans="1:8" hidden="1" x14ac:dyDescent="0.2">
      <c r="A950" s="53">
        <v>9240</v>
      </c>
      <c r="B950" s="53">
        <v>22606</v>
      </c>
      <c r="C950" s="55" t="s">
        <v>434</v>
      </c>
      <c r="D950" s="56" t="s">
        <v>132</v>
      </c>
      <c r="E950" s="49" t="s">
        <v>505</v>
      </c>
      <c r="F950" s="49" t="s">
        <v>549</v>
      </c>
      <c r="G950" s="51">
        <v>2016</v>
      </c>
      <c r="H950" s="50">
        <v>21780</v>
      </c>
    </row>
    <row r="951" spans="1:8" x14ac:dyDescent="0.2">
      <c r="A951" s="53">
        <v>9200</v>
      </c>
      <c r="B951" s="53">
        <v>23300</v>
      </c>
      <c r="C951" s="54" t="s">
        <v>434</v>
      </c>
      <c r="D951" s="56" t="s">
        <v>183</v>
      </c>
      <c r="E951" s="49" t="s">
        <v>505</v>
      </c>
      <c r="F951" s="48" t="s">
        <v>548</v>
      </c>
      <c r="G951" s="51">
        <v>2018</v>
      </c>
      <c r="H951" s="50">
        <v>1000</v>
      </c>
    </row>
    <row r="952" spans="1:8" hidden="1" x14ac:dyDescent="0.2">
      <c r="A952" s="53">
        <v>9200</v>
      </c>
      <c r="B952" s="53">
        <v>23300</v>
      </c>
      <c r="C952" s="54" t="s">
        <v>434</v>
      </c>
      <c r="D952" s="56" t="s">
        <v>183</v>
      </c>
      <c r="E952" s="49" t="s">
        <v>505</v>
      </c>
      <c r="F952" s="48" t="s">
        <v>548</v>
      </c>
      <c r="G952" s="51" t="s">
        <v>565</v>
      </c>
      <c r="H952" s="50">
        <v>1000</v>
      </c>
    </row>
    <row r="953" spans="1:8" x14ac:dyDescent="0.2">
      <c r="A953" s="53">
        <v>1650</v>
      </c>
      <c r="B953" s="56" t="s">
        <v>461</v>
      </c>
      <c r="C953" s="54" t="s">
        <v>434</v>
      </c>
      <c r="D953" s="54" t="s">
        <v>462</v>
      </c>
      <c r="E953" s="49" t="s">
        <v>493</v>
      </c>
      <c r="F953" s="49" t="s">
        <v>519</v>
      </c>
      <c r="G953" s="51">
        <v>2018</v>
      </c>
      <c r="H953" s="91">
        <v>20000</v>
      </c>
    </row>
    <row r="954" spans="1:8" hidden="1" x14ac:dyDescent="0.2">
      <c r="A954" s="53">
        <v>9320</v>
      </c>
      <c r="B954" s="53">
        <v>22708</v>
      </c>
      <c r="C954" s="55" t="s">
        <v>434</v>
      </c>
      <c r="D954" s="56" t="s">
        <v>178</v>
      </c>
      <c r="E954" s="49" t="s">
        <v>506</v>
      </c>
      <c r="F954" s="49" t="s">
        <v>551</v>
      </c>
      <c r="G954" s="51">
        <v>2017</v>
      </c>
      <c r="H954" s="91">
        <v>154100</v>
      </c>
    </row>
    <row r="955" spans="1:8" hidden="1" x14ac:dyDescent="0.2">
      <c r="A955" s="53">
        <v>9320</v>
      </c>
      <c r="B955" s="53">
        <v>22708</v>
      </c>
      <c r="C955" s="55" t="s">
        <v>434</v>
      </c>
      <c r="D955" s="56" t="s">
        <v>178</v>
      </c>
      <c r="E955" s="49" t="s">
        <v>506</v>
      </c>
      <c r="F955" s="49" t="s">
        <v>551</v>
      </c>
      <c r="G955" s="51">
        <v>2016</v>
      </c>
      <c r="H955" s="50">
        <v>148100</v>
      </c>
    </row>
    <row r="956" spans="1:8" hidden="1" x14ac:dyDescent="0.2">
      <c r="A956" s="53">
        <v>1650</v>
      </c>
      <c r="B956" s="56" t="s">
        <v>461</v>
      </c>
      <c r="C956" s="54" t="s">
        <v>434</v>
      </c>
      <c r="D956" s="54" t="s">
        <v>462</v>
      </c>
      <c r="E956" s="49" t="s">
        <v>493</v>
      </c>
      <c r="F956" s="49" t="s">
        <v>519</v>
      </c>
      <c r="G956" s="51" t="s">
        <v>565</v>
      </c>
      <c r="H956" s="50">
        <v>20000</v>
      </c>
    </row>
    <row r="957" spans="1:8" hidden="1" x14ac:dyDescent="0.2">
      <c r="A957" s="53">
        <v>9340</v>
      </c>
      <c r="B957" s="53">
        <v>35900</v>
      </c>
      <c r="C957" s="54" t="s">
        <v>428</v>
      </c>
      <c r="D957" s="56" t="s">
        <v>188</v>
      </c>
      <c r="E957" s="49" t="s">
        <v>506</v>
      </c>
      <c r="F957" s="49" t="s">
        <v>550</v>
      </c>
      <c r="G957" s="51">
        <v>2018</v>
      </c>
      <c r="H957" s="50">
        <v>5000</v>
      </c>
    </row>
    <row r="958" spans="1:8" hidden="1" x14ac:dyDescent="0.2">
      <c r="A958" s="53">
        <v>9340</v>
      </c>
      <c r="B958" s="53">
        <v>35900</v>
      </c>
      <c r="C958" s="48" t="s">
        <v>428</v>
      </c>
      <c r="D958" s="56" t="s">
        <v>188</v>
      </c>
      <c r="E958" s="49" t="s">
        <v>506</v>
      </c>
      <c r="F958" s="49" t="s">
        <v>550</v>
      </c>
      <c r="G958" s="51">
        <v>2017</v>
      </c>
      <c r="H958" s="50">
        <v>5000</v>
      </c>
    </row>
    <row r="959" spans="1:8" hidden="1" x14ac:dyDescent="0.2">
      <c r="A959" s="53">
        <v>9340</v>
      </c>
      <c r="B959" s="53">
        <v>35900</v>
      </c>
      <c r="C959" s="48" t="s">
        <v>428</v>
      </c>
      <c r="D959" s="56" t="s">
        <v>188</v>
      </c>
      <c r="E959" s="49" t="s">
        <v>506</v>
      </c>
      <c r="F959" s="49" t="s">
        <v>550</v>
      </c>
      <c r="G959" s="51">
        <v>2016</v>
      </c>
      <c r="H959" s="50">
        <v>5000</v>
      </c>
    </row>
    <row r="960" spans="1:8" hidden="1" x14ac:dyDescent="0.2">
      <c r="A960" s="53">
        <v>9340</v>
      </c>
      <c r="B960" s="53">
        <v>35900</v>
      </c>
      <c r="C960" s="52" t="s">
        <v>428</v>
      </c>
      <c r="D960" s="56" t="s">
        <v>188</v>
      </c>
      <c r="E960" s="49" t="s">
        <v>506</v>
      </c>
      <c r="F960" s="49" t="s">
        <v>550</v>
      </c>
      <c r="G960" s="51" t="s">
        <v>565</v>
      </c>
      <c r="H960" s="50">
        <v>5000</v>
      </c>
    </row>
    <row r="961" spans="1:9" hidden="1" x14ac:dyDescent="0.2">
      <c r="A961" s="53">
        <v>9420</v>
      </c>
      <c r="B961" s="53">
        <v>46400</v>
      </c>
      <c r="C961" s="52" t="s">
        <v>429</v>
      </c>
      <c r="D961" s="56" t="s">
        <v>194</v>
      </c>
      <c r="E961" s="49" t="s">
        <v>507</v>
      </c>
      <c r="F961" s="49" t="s">
        <v>552</v>
      </c>
      <c r="G961" s="51">
        <v>2018</v>
      </c>
      <c r="H961" s="50">
        <v>311780</v>
      </c>
    </row>
    <row r="962" spans="1:9" hidden="1" x14ac:dyDescent="0.2">
      <c r="A962" s="53">
        <v>9420</v>
      </c>
      <c r="B962" s="53">
        <v>46400</v>
      </c>
      <c r="C962" s="48" t="s">
        <v>429</v>
      </c>
      <c r="D962" s="56" t="s">
        <v>194</v>
      </c>
      <c r="E962" s="49" t="s">
        <v>507</v>
      </c>
      <c r="F962" s="49" t="s">
        <v>552</v>
      </c>
      <c r="G962" s="51">
        <v>2016</v>
      </c>
      <c r="H962" s="50">
        <v>218183</v>
      </c>
    </row>
    <row r="963" spans="1:9" hidden="1" x14ac:dyDescent="0.2">
      <c r="A963" s="53">
        <v>9420</v>
      </c>
      <c r="B963" s="53">
        <v>46400</v>
      </c>
      <c r="C963" s="48" t="s">
        <v>429</v>
      </c>
      <c r="D963" s="56" t="s">
        <v>194</v>
      </c>
      <c r="E963" s="49" t="s">
        <v>507</v>
      </c>
      <c r="F963" s="49" t="s">
        <v>552</v>
      </c>
      <c r="G963" s="51">
        <v>2017</v>
      </c>
      <c r="H963" s="50">
        <v>181780</v>
      </c>
    </row>
    <row r="964" spans="1:9" hidden="1" x14ac:dyDescent="0.2">
      <c r="A964" s="53">
        <v>9420</v>
      </c>
      <c r="B964" s="53">
        <v>46400</v>
      </c>
      <c r="C964" s="54" t="s">
        <v>429</v>
      </c>
      <c r="D964" s="56" t="s">
        <v>194</v>
      </c>
      <c r="E964" s="49" t="s">
        <v>507</v>
      </c>
      <c r="F964" s="49" t="s">
        <v>552</v>
      </c>
      <c r="G964" s="51" t="s">
        <v>565</v>
      </c>
      <c r="H964" s="50">
        <v>311780</v>
      </c>
    </row>
    <row r="965" spans="1:9" hidden="1" x14ac:dyDescent="0.2">
      <c r="A965" s="53">
        <v>9420</v>
      </c>
      <c r="B965" s="53">
        <v>76401</v>
      </c>
      <c r="C965" s="54" t="s">
        <v>431</v>
      </c>
      <c r="D965" s="56" t="s">
        <v>251</v>
      </c>
      <c r="E965" s="49" t="s">
        <v>507</v>
      </c>
      <c r="F965" s="49" t="s">
        <v>552</v>
      </c>
      <c r="G965" s="51">
        <v>2018</v>
      </c>
      <c r="H965" s="50">
        <v>19317</v>
      </c>
    </row>
    <row r="966" spans="1:9" hidden="1" x14ac:dyDescent="0.2">
      <c r="A966" s="53">
        <v>9420</v>
      </c>
      <c r="B966" s="53">
        <v>76401</v>
      </c>
      <c r="C966" s="55" t="s">
        <v>431</v>
      </c>
      <c r="D966" s="56" t="s">
        <v>251</v>
      </c>
      <c r="E966" s="49" t="s">
        <v>507</v>
      </c>
      <c r="F966" s="49" t="s">
        <v>552</v>
      </c>
      <c r="G966" s="51">
        <v>2016</v>
      </c>
      <c r="H966" s="50">
        <v>19317</v>
      </c>
    </row>
    <row r="967" spans="1:9" hidden="1" x14ac:dyDescent="0.2">
      <c r="A967" s="53">
        <v>9420</v>
      </c>
      <c r="B967" s="53">
        <v>76401</v>
      </c>
      <c r="C967" s="55" t="s">
        <v>431</v>
      </c>
      <c r="D967" s="56" t="s">
        <v>251</v>
      </c>
      <c r="E967" s="49" t="s">
        <v>507</v>
      </c>
      <c r="F967" s="49" t="s">
        <v>552</v>
      </c>
      <c r="G967" s="51">
        <v>2017</v>
      </c>
      <c r="H967" s="50">
        <v>19317</v>
      </c>
      <c r="I967" t="s">
        <v>556</v>
      </c>
    </row>
    <row r="968" spans="1:9" hidden="1" x14ac:dyDescent="0.2">
      <c r="A968" s="46">
        <v>9420</v>
      </c>
      <c r="B968" s="47">
        <v>76401</v>
      </c>
      <c r="C968" s="52" t="s">
        <v>431</v>
      </c>
      <c r="D968" s="56" t="s">
        <v>251</v>
      </c>
      <c r="E968" s="49" t="s">
        <v>507</v>
      </c>
      <c r="F968" s="49" t="s">
        <v>552</v>
      </c>
      <c r="G968" s="51" t="s">
        <v>565</v>
      </c>
      <c r="H968" s="50">
        <v>19317</v>
      </c>
    </row>
    <row r="969" spans="1:9" hidden="1" x14ac:dyDescent="0.2">
      <c r="A969" s="53">
        <v>9421</v>
      </c>
      <c r="B969" s="53">
        <v>46400</v>
      </c>
      <c r="C969" s="54" t="s">
        <v>429</v>
      </c>
      <c r="D969" s="56" t="s">
        <v>195</v>
      </c>
      <c r="E969" s="49" t="s">
        <v>507</v>
      </c>
      <c r="F969" s="49" t="s">
        <v>552</v>
      </c>
      <c r="G969" s="51">
        <v>2018</v>
      </c>
      <c r="H969" s="50">
        <v>138660</v>
      </c>
    </row>
    <row r="970" spans="1:9" hidden="1" x14ac:dyDescent="0.2">
      <c r="A970" s="53">
        <v>9421</v>
      </c>
      <c r="B970" s="53">
        <v>46400</v>
      </c>
      <c r="C970" s="55" t="s">
        <v>429</v>
      </c>
      <c r="D970" s="56" t="s">
        <v>195</v>
      </c>
      <c r="E970" s="49" t="s">
        <v>507</v>
      </c>
      <c r="F970" s="49" t="s">
        <v>552</v>
      </c>
      <c r="G970" s="51">
        <v>2016</v>
      </c>
      <c r="H970" s="50">
        <v>134200</v>
      </c>
    </row>
    <row r="971" spans="1:9" hidden="1" x14ac:dyDescent="0.2">
      <c r="A971" s="53">
        <v>9421</v>
      </c>
      <c r="B971" s="53">
        <v>46400</v>
      </c>
      <c r="C971" s="55" t="s">
        <v>429</v>
      </c>
      <c r="D971" s="56" t="s">
        <v>195</v>
      </c>
      <c r="E971" s="49" t="s">
        <v>507</v>
      </c>
      <c r="F971" s="49" t="s">
        <v>552</v>
      </c>
      <c r="G971" s="51">
        <v>2017</v>
      </c>
      <c r="H971" s="50">
        <v>138660</v>
      </c>
    </row>
    <row r="972" spans="1:9" hidden="1" x14ac:dyDescent="0.2">
      <c r="A972" s="53">
        <v>9421</v>
      </c>
      <c r="B972" s="53">
        <v>46400</v>
      </c>
      <c r="C972" s="54" t="s">
        <v>429</v>
      </c>
      <c r="D972" s="56" t="s">
        <v>195</v>
      </c>
      <c r="E972" s="49" t="s">
        <v>507</v>
      </c>
      <c r="F972" s="49" t="s">
        <v>552</v>
      </c>
      <c r="G972" s="51" t="s">
        <v>565</v>
      </c>
      <c r="H972" s="50">
        <v>138660</v>
      </c>
    </row>
    <row r="973" spans="1:9" hidden="1" x14ac:dyDescent="0.2">
      <c r="A973" s="96"/>
      <c r="B973" s="96"/>
      <c r="C973" s="97"/>
      <c r="D973" s="97"/>
      <c r="E973" s="98"/>
      <c r="F973" s="98" t="s">
        <v>451</v>
      </c>
      <c r="G973" s="100"/>
      <c r="H973" s="99">
        <f>SUBTOTAL(109,H2:H972)</f>
        <v>5394335.0044999998</v>
      </c>
    </row>
    <row r="974" spans="1:9" x14ac:dyDescent="0.2">
      <c r="A974" s="96"/>
      <c r="B974" s="96"/>
      <c r="C974" s="97"/>
      <c r="D974" s="97"/>
      <c r="E974" s="98"/>
      <c r="F974" s="98"/>
      <c r="G974" s="100"/>
      <c r="H974" s="99">
        <f>SUBTOTAL(109,DESPESES[IMPORT])</f>
        <v>5394335.0044999998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>
    <oddHeader>&amp;LEsmenes de Junts per Tiana al projecte de pressupostos 2018&amp;CPàgina &amp;P&amp;RPressupost de despeses</oddHead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M320"/>
  <sheetViews>
    <sheetView tabSelected="1" zoomScale="114" zoomScaleNormal="114" workbookViewId="0">
      <selection activeCell="A6" sqref="A6:E320"/>
    </sheetView>
  </sheetViews>
  <sheetFormatPr baseColWidth="10" defaultColWidth="11" defaultRowHeight="16" x14ac:dyDescent="0.2"/>
  <cols>
    <col min="1" max="1" width="85.1640625" bestFit="1" customWidth="1"/>
    <col min="2" max="2" width="10.33203125" bestFit="1" customWidth="1"/>
    <col min="3" max="3" width="4.5" customWidth="1"/>
    <col min="4" max="4" width="10.33203125" bestFit="1" customWidth="1"/>
    <col min="5" max="5" width="6.83203125" customWidth="1"/>
    <col min="6" max="6" width="10.33203125" bestFit="1" customWidth="1"/>
    <col min="7" max="7" width="8.1640625" bestFit="1" customWidth="1"/>
    <col min="8" max="8" width="10.6640625" bestFit="1" customWidth="1"/>
    <col min="9" max="9" width="8.83203125" bestFit="1" customWidth="1"/>
    <col min="10" max="10" width="8.1640625" bestFit="1" customWidth="1"/>
    <col min="11" max="11" width="20.33203125" hidden="1" customWidth="1"/>
    <col min="12" max="12" width="12" hidden="1" customWidth="1"/>
    <col min="13" max="13" width="14.33203125" hidden="1" customWidth="1"/>
    <col min="14" max="46" width="8.1640625" bestFit="1" customWidth="1"/>
    <col min="47" max="139" width="9.1640625" bestFit="1" customWidth="1"/>
    <col min="140" max="162" width="10.1640625" bestFit="1" customWidth="1"/>
    <col min="163" max="163" width="9.83203125" bestFit="1" customWidth="1"/>
    <col min="164" max="164" width="5.1640625" bestFit="1" customWidth="1"/>
    <col min="165" max="168" width="6.6640625" bestFit="1" customWidth="1"/>
    <col min="169" max="207" width="8.1640625" bestFit="1" customWidth="1"/>
    <col min="208" max="290" width="9.1640625" bestFit="1" customWidth="1"/>
    <col min="291" max="314" width="10.1640625" bestFit="1" customWidth="1"/>
    <col min="315" max="315" width="9.83203125" bestFit="1" customWidth="1"/>
    <col min="316" max="316" width="5.1640625" bestFit="1" customWidth="1"/>
    <col min="317" max="321" width="6.6640625" bestFit="1" customWidth="1"/>
    <col min="322" max="360" width="8.1640625" bestFit="1" customWidth="1"/>
    <col min="361" max="455" width="9.1640625" bestFit="1" customWidth="1"/>
    <col min="456" max="486" width="10.1640625" bestFit="1" customWidth="1"/>
    <col min="487" max="487" width="12" bestFit="1" customWidth="1"/>
  </cols>
  <sheetData>
    <row r="3" spans="1:5" x14ac:dyDescent="0.2">
      <c r="B3" s="41" t="s">
        <v>490</v>
      </c>
    </row>
    <row r="4" spans="1:5" x14ac:dyDescent="0.2">
      <c r="B4" s="45">
        <v>2018</v>
      </c>
      <c r="D4" s="45" t="s">
        <v>565</v>
      </c>
    </row>
    <row r="5" spans="1:5" x14ac:dyDescent="0.2">
      <c r="A5" s="41" t="s">
        <v>455</v>
      </c>
      <c r="B5" s="92" t="s">
        <v>482</v>
      </c>
      <c r="C5" s="92" t="s">
        <v>489</v>
      </c>
      <c r="D5" t="s">
        <v>482</v>
      </c>
      <c r="E5" t="s">
        <v>489</v>
      </c>
    </row>
    <row r="6" spans="1:5" x14ac:dyDescent="0.2">
      <c r="A6" s="42" t="s">
        <v>562</v>
      </c>
      <c r="B6" s="43">
        <v>471725</v>
      </c>
      <c r="C6" s="43">
        <v>4.4835856880564781E-2</v>
      </c>
      <c r="D6" s="43">
        <v>471725</v>
      </c>
      <c r="E6" s="43">
        <v>4.483585689121853E-2</v>
      </c>
    </row>
    <row r="7" spans="1:5" x14ac:dyDescent="0.2">
      <c r="A7" s="44" t="s">
        <v>553</v>
      </c>
      <c r="B7" s="43">
        <v>471725</v>
      </c>
      <c r="C7" s="43">
        <v>4.4835856880564781E-2</v>
      </c>
      <c r="D7" s="43">
        <v>471725</v>
      </c>
      <c r="E7" s="43">
        <v>4.483585689121853E-2</v>
      </c>
    </row>
    <row r="8" spans="1:5" x14ac:dyDescent="0.2">
      <c r="A8" s="105" t="s">
        <v>255</v>
      </c>
      <c r="B8" s="43">
        <v>22128</v>
      </c>
      <c r="C8" s="43">
        <v>2.1031911411376067E-3</v>
      </c>
      <c r="D8" s="43">
        <v>22128</v>
      </c>
      <c r="E8" s="43">
        <v>2.1031911416373597E-3</v>
      </c>
    </row>
    <row r="9" spans="1:5" x14ac:dyDescent="0.2">
      <c r="A9" s="105" t="s">
        <v>186</v>
      </c>
      <c r="B9" s="43">
        <v>1000</v>
      </c>
      <c r="C9" s="43">
        <v>9.5046598930658295E-5</v>
      </c>
      <c r="D9" s="43">
        <v>1000</v>
      </c>
      <c r="E9" s="43">
        <v>9.5046598953242944E-5</v>
      </c>
    </row>
    <row r="10" spans="1:5" x14ac:dyDescent="0.2">
      <c r="A10" s="105" t="s">
        <v>187</v>
      </c>
      <c r="B10" s="43">
        <v>2000</v>
      </c>
      <c r="C10" s="43">
        <v>1.9009319786131659E-4</v>
      </c>
      <c r="D10" s="43">
        <v>2000</v>
      </c>
      <c r="E10" s="43">
        <v>1.9009319790648589E-4</v>
      </c>
    </row>
    <row r="11" spans="1:5" x14ac:dyDescent="0.2">
      <c r="A11" s="105" t="s">
        <v>185</v>
      </c>
      <c r="B11" s="43">
        <v>2000</v>
      </c>
      <c r="C11" s="43">
        <v>1.9009319786131659E-4</v>
      </c>
      <c r="D11" s="43">
        <v>2000</v>
      </c>
      <c r="E11" s="43">
        <v>1.9009319790648589E-4</v>
      </c>
    </row>
    <row r="12" spans="1:5" x14ac:dyDescent="0.2">
      <c r="A12" s="105" t="s">
        <v>184</v>
      </c>
      <c r="B12" s="43">
        <v>102699</v>
      </c>
      <c r="C12" s="43">
        <v>9.7611906635796768E-3</v>
      </c>
      <c r="D12" s="43">
        <v>102699</v>
      </c>
      <c r="E12" s="43">
        <v>9.7611906658990975E-3</v>
      </c>
    </row>
    <row r="13" spans="1:5" x14ac:dyDescent="0.2">
      <c r="A13" s="105" t="s">
        <v>254</v>
      </c>
      <c r="B13" s="43">
        <v>296898</v>
      </c>
      <c r="C13" s="43">
        <v>2.8219145129314584E-2</v>
      </c>
      <c r="D13" s="43">
        <v>296898</v>
      </c>
      <c r="E13" s="43">
        <v>2.8219145136019922E-2</v>
      </c>
    </row>
    <row r="14" spans="1:5" x14ac:dyDescent="0.2">
      <c r="A14" s="105" t="s">
        <v>253</v>
      </c>
      <c r="B14" s="43">
        <v>45000</v>
      </c>
      <c r="C14" s="43">
        <v>4.2770969518796231E-3</v>
      </c>
      <c r="D14" s="43">
        <v>45000</v>
      </c>
      <c r="E14" s="43">
        <v>4.2770969528959325E-3</v>
      </c>
    </row>
    <row r="15" spans="1:5" x14ac:dyDescent="0.2">
      <c r="A15" s="42" t="s">
        <v>491</v>
      </c>
      <c r="B15" s="43">
        <v>1007579</v>
      </c>
      <c r="C15" s="43">
        <v>9.5766957103953748E-2</v>
      </c>
      <c r="D15" s="43">
        <v>1010479</v>
      </c>
      <c r="E15" s="43">
        <v>9.6042592263673982E-2</v>
      </c>
    </row>
    <row r="16" spans="1:5" x14ac:dyDescent="0.2">
      <c r="A16" s="44" t="s">
        <v>509</v>
      </c>
      <c r="B16" s="43">
        <v>139725</v>
      </c>
      <c r="C16" s="43">
        <v>1.328038603558623E-2</v>
      </c>
      <c r="D16" s="43">
        <v>139725</v>
      </c>
      <c r="E16" s="43">
        <v>1.3280386038741871E-2</v>
      </c>
    </row>
    <row r="17" spans="1:5" x14ac:dyDescent="0.2">
      <c r="A17" s="105" t="s">
        <v>110</v>
      </c>
      <c r="B17" s="43">
        <v>34964</v>
      </c>
      <c r="C17" s="43">
        <v>3.3232092850115367E-3</v>
      </c>
      <c r="D17" s="43">
        <v>34964</v>
      </c>
      <c r="E17" s="43">
        <v>3.3232092858011862E-3</v>
      </c>
    </row>
    <row r="18" spans="1:5" x14ac:dyDescent="0.2">
      <c r="A18" s="105" t="s">
        <v>458</v>
      </c>
      <c r="B18" s="43">
        <v>78803</v>
      </c>
      <c r="C18" s="43">
        <v>7.4899571355326652E-3</v>
      </c>
      <c r="D18" s="43">
        <v>78803</v>
      </c>
      <c r="E18" s="43">
        <v>7.4899571373124038E-3</v>
      </c>
    </row>
    <row r="19" spans="1:5" x14ac:dyDescent="0.2">
      <c r="A19" s="105" t="s">
        <v>457</v>
      </c>
      <c r="B19" s="43">
        <v>10957.999999999998</v>
      </c>
      <c r="C19" s="43">
        <v>1.0415206310821533E-3</v>
      </c>
      <c r="D19" s="43">
        <v>10957.999999999998</v>
      </c>
      <c r="E19" s="43">
        <v>1.0415206313296359E-3</v>
      </c>
    </row>
    <row r="20" spans="1:5" x14ac:dyDescent="0.2">
      <c r="A20" s="105" t="s">
        <v>460</v>
      </c>
      <c r="B20" s="43">
        <v>15000</v>
      </c>
      <c r="C20" s="43">
        <v>1.4256989839598743E-3</v>
      </c>
      <c r="D20" s="43">
        <v>15000</v>
      </c>
      <c r="E20" s="43">
        <v>1.4256989842986441E-3</v>
      </c>
    </row>
    <row r="21" spans="1:5" x14ac:dyDescent="0.2">
      <c r="A21" s="44" t="s">
        <v>510</v>
      </c>
      <c r="B21" s="43">
        <v>2200</v>
      </c>
      <c r="C21" s="43">
        <v>2.0910251764744825E-4</v>
      </c>
      <c r="D21" s="43">
        <v>1000</v>
      </c>
      <c r="E21" s="43">
        <v>9.5046598953242944E-5</v>
      </c>
    </row>
    <row r="22" spans="1:5" x14ac:dyDescent="0.2">
      <c r="A22" s="105" t="s">
        <v>144</v>
      </c>
      <c r="B22" s="43">
        <v>2200</v>
      </c>
      <c r="C22" s="43">
        <v>2.0910251764744825E-4</v>
      </c>
      <c r="D22" s="43">
        <v>1000</v>
      </c>
      <c r="E22" s="43">
        <v>9.5046598953242944E-5</v>
      </c>
    </row>
    <row r="23" spans="1:5" x14ac:dyDescent="0.2">
      <c r="A23" s="44" t="s">
        <v>508</v>
      </c>
      <c r="B23" s="43">
        <v>865654</v>
      </c>
      <c r="C23" s="43">
        <v>8.2277468550720073E-2</v>
      </c>
      <c r="D23" s="43">
        <v>869754</v>
      </c>
      <c r="E23" s="43">
        <v>8.266715962597887E-2</v>
      </c>
    </row>
    <row r="24" spans="1:5" x14ac:dyDescent="0.2">
      <c r="A24" s="105" t="s">
        <v>36</v>
      </c>
      <c r="B24" s="43">
        <v>10600</v>
      </c>
      <c r="C24" s="43">
        <v>1.0074939486649779E-3</v>
      </c>
      <c r="D24" s="43">
        <v>10600</v>
      </c>
      <c r="E24" s="43">
        <v>1.0074939489043751E-3</v>
      </c>
    </row>
    <row r="25" spans="1:5" x14ac:dyDescent="0.2">
      <c r="A25" s="105" t="s">
        <v>118</v>
      </c>
      <c r="B25" s="43">
        <v>2275</v>
      </c>
      <c r="C25" s="43">
        <v>2.1623101256724761E-4</v>
      </c>
      <c r="D25" s="43">
        <v>2275</v>
      </c>
      <c r="E25" s="43">
        <v>2.1623101261862771E-4</v>
      </c>
    </row>
    <row r="26" spans="1:5" x14ac:dyDescent="0.2">
      <c r="A26" s="105" t="s">
        <v>104</v>
      </c>
      <c r="B26" s="43">
        <v>9900</v>
      </c>
      <c r="C26" s="43">
        <v>9.4096132941351711E-4</v>
      </c>
      <c r="D26" s="43">
        <v>7000</v>
      </c>
      <c r="E26" s="43">
        <v>6.6532619267270065E-4</v>
      </c>
    </row>
    <row r="27" spans="1:5" x14ac:dyDescent="0.2">
      <c r="A27" s="105" t="s">
        <v>180</v>
      </c>
      <c r="B27" s="43">
        <v>3200</v>
      </c>
      <c r="C27" s="43">
        <v>3.0414911657810652E-4</v>
      </c>
      <c r="D27" s="43">
        <v>3200</v>
      </c>
      <c r="E27" s="43">
        <v>3.0414911665037743E-4</v>
      </c>
    </row>
    <row r="28" spans="1:5" x14ac:dyDescent="0.2">
      <c r="A28" s="105" t="s">
        <v>50</v>
      </c>
      <c r="B28" s="43">
        <v>1500</v>
      </c>
      <c r="C28" s="43">
        <v>1.4256989839598743E-4</v>
      </c>
      <c r="D28" s="43">
        <v>1500</v>
      </c>
      <c r="E28" s="43">
        <v>1.4256989842986441E-4</v>
      </c>
    </row>
    <row r="29" spans="1:5" x14ac:dyDescent="0.2">
      <c r="A29" s="105" t="s">
        <v>9</v>
      </c>
      <c r="B29" s="43">
        <v>69643</v>
      </c>
      <c r="C29" s="43">
        <v>6.6193302893278357E-3</v>
      </c>
      <c r="D29" s="43">
        <v>69643</v>
      </c>
      <c r="E29" s="43">
        <v>6.6193302909006982E-3</v>
      </c>
    </row>
    <row r="30" spans="1:5" x14ac:dyDescent="0.2">
      <c r="A30" s="105" t="s">
        <v>12</v>
      </c>
      <c r="B30" s="43">
        <v>317930</v>
      </c>
      <c r="C30" s="43">
        <v>3.0218165198024192E-2</v>
      </c>
      <c r="D30" s="43">
        <v>317930</v>
      </c>
      <c r="E30" s="43">
        <v>3.0218165205204529E-2</v>
      </c>
    </row>
    <row r="31" spans="1:5" x14ac:dyDescent="0.2">
      <c r="A31" s="105" t="s">
        <v>2</v>
      </c>
      <c r="B31" s="43">
        <v>109822</v>
      </c>
      <c r="C31" s="43">
        <v>1.0438207587762755E-2</v>
      </c>
      <c r="D31" s="43">
        <v>109822</v>
      </c>
      <c r="E31" s="43">
        <v>1.0438207590243047E-2</v>
      </c>
    </row>
    <row r="32" spans="1:5" x14ac:dyDescent="0.2">
      <c r="A32" s="105" t="s">
        <v>4</v>
      </c>
      <c r="B32" s="43">
        <v>42312</v>
      </c>
      <c r="C32" s="43">
        <v>4.0216116939540136E-3</v>
      </c>
      <c r="D32" s="43">
        <v>42312</v>
      </c>
      <c r="E32" s="43">
        <v>4.0216116949096156E-3</v>
      </c>
    </row>
    <row r="33" spans="1:5" x14ac:dyDescent="0.2">
      <c r="A33" s="105" t="s">
        <v>6</v>
      </c>
      <c r="B33" s="43">
        <v>30430</v>
      </c>
      <c r="C33" s="43">
        <v>2.8922680054599319E-3</v>
      </c>
      <c r="D33" s="43">
        <v>30430</v>
      </c>
      <c r="E33" s="43">
        <v>2.8922680061471829E-3</v>
      </c>
    </row>
    <row r="34" spans="1:5" x14ac:dyDescent="0.2">
      <c r="A34" s="105" t="s">
        <v>38</v>
      </c>
      <c r="B34" s="43">
        <v>161600</v>
      </c>
      <c r="C34" s="43">
        <v>1.535953038719438E-2</v>
      </c>
      <c r="D34" s="43">
        <v>161600</v>
      </c>
      <c r="E34" s="43">
        <v>1.535953039084406E-2</v>
      </c>
    </row>
    <row r="35" spans="1:5" x14ac:dyDescent="0.2">
      <c r="A35" s="105" t="s">
        <v>62</v>
      </c>
      <c r="B35" s="43">
        <v>32742</v>
      </c>
      <c r="C35" s="43">
        <v>3.112015742187614E-3</v>
      </c>
      <c r="D35" s="43">
        <v>32742</v>
      </c>
      <c r="E35" s="43">
        <v>3.1120157429270806E-3</v>
      </c>
    </row>
    <row r="36" spans="1:5" x14ac:dyDescent="0.2">
      <c r="A36" s="105" t="s">
        <v>85</v>
      </c>
      <c r="B36" s="43">
        <v>4900</v>
      </c>
      <c r="C36" s="43">
        <v>4.6572833476022561E-4</v>
      </c>
      <c r="D36" s="43">
        <v>4900</v>
      </c>
      <c r="E36" s="43">
        <v>4.6572833487089045E-4</v>
      </c>
    </row>
    <row r="37" spans="1:5" x14ac:dyDescent="0.2">
      <c r="A37" s="105" t="s">
        <v>34</v>
      </c>
      <c r="B37" s="43">
        <v>4000</v>
      </c>
      <c r="C37" s="43">
        <v>3.8018639572263318E-4</v>
      </c>
      <c r="D37" s="43">
        <v>4000</v>
      </c>
      <c r="E37" s="43">
        <v>3.8018639581297178E-4</v>
      </c>
    </row>
    <row r="38" spans="1:5" x14ac:dyDescent="0.2">
      <c r="A38" s="105" t="s">
        <v>477</v>
      </c>
      <c r="B38" s="43">
        <v>40000</v>
      </c>
      <c r="C38" s="43">
        <v>3.8018639572263316E-3</v>
      </c>
      <c r="D38" s="43">
        <v>40000</v>
      </c>
      <c r="E38" s="43">
        <v>3.8018639581297179E-3</v>
      </c>
    </row>
    <row r="39" spans="1:5" x14ac:dyDescent="0.2">
      <c r="A39" s="105" t="s">
        <v>107</v>
      </c>
      <c r="B39" s="43">
        <v>24800</v>
      </c>
      <c r="C39" s="43">
        <v>2.3571556534803255E-3</v>
      </c>
      <c r="D39" s="43">
        <v>24800</v>
      </c>
      <c r="E39" s="43">
        <v>2.3571556540404252E-3</v>
      </c>
    </row>
    <row r="40" spans="1:5" x14ac:dyDescent="0.2">
      <c r="A40" s="105" t="s">
        <v>563</v>
      </c>
      <c r="B40" s="43"/>
      <c r="C40" s="43">
        <v>0</v>
      </c>
      <c r="D40" s="43">
        <v>7000</v>
      </c>
      <c r="E40" s="43">
        <v>6.6532619267270065E-4</v>
      </c>
    </row>
    <row r="41" spans="1:5" x14ac:dyDescent="0.2">
      <c r="A41" s="42" t="s">
        <v>492</v>
      </c>
      <c r="B41" s="43">
        <v>1727301</v>
      </c>
      <c r="C41" s="43">
        <v>0.16417408537952499</v>
      </c>
      <c r="D41" s="43">
        <v>1656301</v>
      </c>
      <c r="E41" s="43">
        <v>0.15742577689285525</v>
      </c>
    </row>
    <row r="42" spans="1:5" x14ac:dyDescent="0.2">
      <c r="A42" s="44" t="s">
        <v>511</v>
      </c>
      <c r="B42" s="43">
        <v>183181</v>
      </c>
      <c r="C42" s="43">
        <v>1.7410731038716917E-2</v>
      </c>
      <c r="D42" s="43">
        <v>182181</v>
      </c>
      <c r="E42" s="43">
        <v>1.7315684443900754E-2</v>
      </c>
    </row>
    <row r="43" spans="1:5" x14ac:dyDescent="0.2">
      <c r="A43" s="105" t="s">
        <v>470</v>
      </c>
      <c r="B43" s="43">
        <v>35000</v>
      </c>
      <c r="C43" s="43">
        <v>3.3266309625730401E-3</v>
      </c>
      <c r="D43" s="43">
        <v>34000</v>
      </c>
      <c r="E43" s="43">
        <v>3.2315843644102602E-3</v>
      </c>
    </row>
    <row r="44" spans="1:5" x14ac:dyDescent="0.2">
      <c r="A44" s="105" t="s">
        <v>16</v>
      </c>
      <c r="B44" s="43">
        <v>148181</v>
      </c>
      <c r="C44" s="43">
        <v>1.4084100076143876E-2</v>
      </c>
      <c r="D44" s="43">
        <v>148181</v>
      </c>
      <c r="E44" s="43">
        <v>1.4084100079490493E-2</v>
      </c>
    </row>
    <row r="45" spans="1:5" x14ac:dyDescent="0.2">
      <c r="A45" s="44" t="s">
        <v>512</v>
      </c>
      <c r="B45" s="43">
        <v>493820</v>
      </c>
      <c r="C45" s="43">
        <v>4.6935911483937678E-2</v>
      </c>
      <c r="D45" s="43">
        <v>493820</v>
      </c>
      <c r="E45" s="43">
        <v>4.6935911495090431E-2</v>
      </c>
    </row>
    <row r="46" spans="1:5" x14ac:dyDescent="0.2">
      <c r="A46" s="105" t="s">
        <v>37</v>
      </c>
      <c r="B46" s="43">
        <v>11327</v>
      </c>
      <c r="C46" s="43">
        <v>1.0765928260875665E-3</v>
      </c>
      <c r="D46" s="43">
        <v>11327</v>
      </c>
      <c r="E46" s="43">
        <v>1.0765928263433827E-3</v>
      </c>
    </row>
    <row r="47" spans="1:5" x14ac:dyDescent="0.2">
      <c r="A47" s="105" t="s">
        <v>17</v>
      </c>
      <c r="B47" s="43">
        <v>85303</v>
      </c>
      <c r="C47" s="43">
        <v>8.1077600285819444E-3</v>
      </c>
      <c r="D47" s="43">
        <v>85303</v>
      </c>
      <c r="E47" s="43">
        <v>8.1077600305084832E-3</v>
      </c>
    </row>
    <row r="48" spans="1:5" x14ac:dyDescent="0.2">
      <c r="A48" s="105" t="s">
        <v>74</v>
      </c>
      <c r="B48" s="43">
        <v>66000</v>
      </c>
      <c r="C48" s="43">
        <v>6.2730755294234473E-3</v>
      </c>
      <c r="D48" s="43">
        <v>66000</v>
      </c>
      <c r="E48" s="43">
        <v>6.2730755309140344E-3</v>
      </c>
    </row>
    <row r="49" spans="1:5" x14ac:dyDescent="0.2">
      <c r="A49" s="105" t="s">
        <v>147</v>
      </c>
      <c r="B49" s="43">
        <v>292820</v>
      </c>
      <c r="C49" s="43">
        <v>2.7831545098875362E-2</v>
      </c>
      <c r="D49" s="43">
        <v>292820</v>
      </c>
      <c r="E49" s="43">
        <v>2.78315451054886E-2</v>
      </c>
    </row>
    <row r="50" spans="1:5" x14ac:dyDescent="0.2">
      <c r="A50" s="105" t="s">
        <v>459</v>
      </c>
      <c r="B50" s="43">
        <v>35370</v>
      </c>
      <c r="C50" s="43">
        <v>3.3617982041773838E-3</v>
      </c>
      <c r="D50" s="43">
        <v>35370</v>
      </c>
      <c r="E50" s="43">
        <v>3.3617982049762032E-3</v>
      </c>
    </row>
    <row r="51" spans="1:5" x14ac:dyDescent="0.2">
      <c r="A51" s="105" t="s">
        <v>203</v>
      </c>
      <c r="B51" s="43">
        <v>3000</v>
      </c>
      <c r="C51" s="43">
        <v>2.8513979679197486E-4</v>
      </c>
      <c r="D51" s="43">
        <v>3000</v>
      </c>
      <c r="E51" s="43">
        <v>2.8513979685972882E-4</v>
      </c>
    </row>
    <row r="52" spans="1:5" x14ac:dyDescent="0.2">
      <c r="A52" s="44" t="s">
        <v>513</v>
      </c>
      <c r="B52" s="43">
        <v>1050300</v>
      </c>
      <c r="C52" s="43">
        <v>9.982744285687041E-2</v>
      </c>
      <c r="D52" s="43">
        <v>980300</v>
      </c>
      <c r="E52" s="43">
        <v>9.3174180953864053E-2</v>
      </c>
    </row>
    <row r="53" spans="1:5" x14ac:dyDescent="0.2">
      <c r="A53" s="105" t="s">
        <v>471</v>
      </c>
      <c r="B53" s="43">
        <v>402000</v>
      </c>
      <c r="C53" s="43">
        <v>3.8208732770124633E-2</v>
      </c>
      <c r="D53" s="43">
        <v>402000</v>
      </c>
      <c r="E53" s="43">
        <v>3.8208732779203662E-2</v>
      </c>
    </row>
    <row r="54" spans="1:5" x14ac:dyDescent="0.2">
      <c r="A54" s="105" t="s">
        <v>18</v>
      </c>
      <c r="B54" s="43">
        <v>75969</v>
      </c>
      <c r="C54" s="43">
        <v>7.2205950741631797E-3</v>
      </c>
      <c r="D54" s="43">
        <v>75969</v>
      </c>
      <c r="E54" s="43">
        <v>7.2205950758789132E-3</v>
      </c>
    </row>
    <row r="55" spans="1:5" x14ac:dyDescent="0.2">
      <c r="A55" s="105" t="s">
        <v>475</v>
      </c>
      <c r="B55" s="43">
        <v>107000</v>
      </c>
      <c r="C55" s="43">
        <v>1.0169986085580437E-2</v>
      </c>
      <c r="D55" s="43">
        <v>107000</v>
      </c>
      <c r="E55" s="43">
        <v>1.0169986087996996E-2</v>
      </c>
    </row>
    <row r="56" spans="1:5" x14ac:dyDescent="0.2">
      <c r="A56" s="105" t="s">
        <v>105</v>
      </c>
      <c r="B56" s="43">
        <v>7000</v>
      </c>
      <c r="C56" s="43">
        <v>6.6532619251460803E-4</v>
      </c>
      <c r="D56" s="43">
        <v>7000</v>
      </c>
      <c r="E56" s="43">
        <v>6.6532619267270065E-4</v>
      </c>
    </row>
    <row r="57" spans="1:5" x14ac:dyDescent="0.2">
      <c r="A57" s="105" t="s">
        <v>472</v>
      </c>
      <c r="B57" s="43">
        <v>75000</v>
      </c>
      <c r="C57" s="43">
        <v>7.1284949197993721E-3</v>
      </c>
      <c r="D57" s="43">
        <v>0</v>
      </c>
      <c r="E57" s="43">
        <v>0</v>
      </c>
    </row>
    <row r="58" spans="1:5" x14ac:dyDescent="0.2">
      <c r="A58" s="105" t="s">
        <v>86</v>
      </c>
      <c r="B58" s="43">
        <v>5300</v>
      </c>
      <c r="C58" s="43">
        <v>5.0374697433248894E-4</v>
      </c>
      <c r="D58" s="43">
        <v>5300</v>
      </c>
      <c r="E58" s="43">
        <v>5.0374697445218757E-4</v>
      </c>
    </row>
    <row r="59" spans="1:5" x14ac:dyDescent="0.2">
      <c r="A59" s="105" t="s">
        <v>87</v>
      </c>
      <c r="B59" s="43">
        <v>16700</v>
      </c>
      <c r="C59" s="43">
        <v>1.5872782021419934E-3</v>
      </c>
      <c r="D59" s="43">
        <v>16700</v>
      </c>
      <c r="E59" s="43">
        <v>1.5872782025191572E-3</v>
      </c>
    </row>
    <row r="60" spans="1:5" x14ac:dyDescent="0.2">
      <c r="A60" s="105" t="s">
        <v>473</v>
      </c>
      <c r="B60" s="43">
        <v>125000</v>
      </c>
      <c r="C60" s="43">
        <v>1.1880824866332287E-2</v>
      </c>
      <c r="D60" s="43">
        <v>125000</v>
      </c>
      <c r="E60" s="43">
        <v>1.1880824869155367E-2</v>
      </c>
    </row>
    <row r="61" spans="1:5" x14ac:dyDescent="0.2">
      <c r="A61" s="105" t="s">
        <v>75</v>
      </c>
      <c r="B61" s="43">
        <v>10000</v>
      </c>
      <c r="C61" s="43">
        <v>9.5046598930658289E-4</v>
      </c>
      <c r="D61" s="43">
        <v>10000</v>
      </c>
      <c r="E61" s="43">
        <v>9.5046598953242947E-4</v>
      </c>
    </row>
    <row r="62" spans="1:5" x14ac:dyDescent="0.2">
      <c r="A62" s="105" t="s">
        <v>116</v>
      </c>
      <c r="B62" s="43">
        <v>3505</v>
      </c>
      <c r="C62" s="43">
        <v>3.3313832925195732E-4</v>
      </c>
      <c r="D62" s="43">
        <v>3505</v>
      </c>
      <c r="E62" s="43">
        <v>3.3313832933111654E-4</v>
      </c>
    </row>
    <row r="63" spans="1:5" x14ac:dyDescent="0.2">
      <c r="A63" s="105" t="s">
        <v>39</v>
      </c>
      <c r="B63" s="43">
        <v>107835</v>
      </c>
      <c r="C63" s="43">
        <v>1.0249349995687537E-2</v>
      </c>
      <c r="D63" s="43">
        <v>107835</v>
      </c>
      <c r="E63" s="43">
        <v>1.0249349998122954E-2</v>
      </c>
    </row>
    <row r="64" spans="1:5" x14ac:dyDescent="0.2">
      <c r="A64" s="105" t="s">
        <v>63</v>
      </c>
      <c r="B64" s="43">
        <v>39291</v>
      </c>
      <c r="C64" s="43">
        <v>3.734475918584495E-3</v>
      </c>
      <c r="D64" s="43">
        <v>39291</v>
      </c>
      <c r="E64" s="43">
        <v>3.7344759194718686E-3</v>
      </c>
    </row>
    <row r="65" spans="1:5" x14ac:dyDescent="0.2">
      <c r="A65" s="105" t="s">
        <v>67</v>
      </c>
      <c r="B65" s="43">
        <v>71000</v>
      </c>
      <c r="C65" s="43">
        <v>6.7483085240767383E-3</v>
      </c>
      <c r="D65" s="43">
        <v>71000</v>
      </c>
      <c r="E65" s="43">
        <v>6.7483085256802491E-3</v>
      </c>
    </row>
    <row r="66" spans="1:5" x14ac:dyDescent="0.2">
      <c r="A66" s="105" t="s">
        <v>108</v>
      </c>
      <c r="B66" s="43">
        <v>4700</v>
      </c>
      <c r="C66" s="43">
        <v>4.4671901497409395E-4</v>
      </c>
      <c r="D66" s="43">
        <v>4700</v>
      </c>
      <c r="E66" s="43">
        <v>4.4671901508024184E-4</v>
      </c>
    </row>
    <row r="67" spans="1:5" x14ac:dyDescent="0.2">
      <c r="A67" s="105" t="s">
        <v>564</v>
      </c>
      <c r="B67" s="43"/>
      <c r="C67" s="43">
        <v>0</v>
      </c>
      <c r="D67" s="43">
        <v>5000</v>
      </c>
      <c r="E67" s="43">
        <v>4.7523299476621473E-4</v>
      </c>
    </row>
    <row r="68" spans="1:5" x14ac:dyDescent="0.2">
      <c r="A68" s="42" t="s">
        <v>493</v>
      </c>
      <c r="B68" s="43">
        <v>1344811.0020000001</v>
      </c>
      <c r="C68" s="43">
        <v>0.12781971194463071</v>
      </c>
      <c r="D68" s="43">
        <v>1344811.0020000001</v>
      </c>
      <c r="E68" s="43">
        <v>0.1278197119750028</v>
      </c>
    </row>
    <row r="69" spans="1:5" x14ac:dyDescent="0.2">
      <c r="A69" s="44" t="s">
        <v>515</v>
      </c>
      <c r="B69" s="43">
        <v>67730</v>
      </c>
      <c r="C69" s="43">
        <v>6.4375061455734864E-3</v>
      </c>
      <c r="D69" s="43">
        <v>67730</v>
      </c>
      <c r="E69" s="43">
        <v>6.4375061471031447E-3</v>
      </c>
    </row>
    <row r="70" spans="1:5" x14ac:dyDescent="0.2">
      <c r="A70" s="105" t="s">
        <v>77</v>
      </c>
      <c r="B70" s="43">
        <v>2000</v>
      </c>
      <c r="C70" s="43">
        <v>1.9009319786131659E-4</v>
      </c>
      <c r="D70" s="43">
        <v>2000</v>
      </c>
      <c r="E70" s="43">
        <v>1.9009319790648589E-4</v>
      </c>
    </row>
    <row r="71" spans="1:5" x14ac:dyDescent="0.2">
      <c r="A71" s="105" t="s">
        <v>98</v>
      </c>
      <c r="B71" s="43">
        <v>65730</v>
      </c>
      <c r="C71" s="43">
        <v>6.24741294771217E-3</v>
      </c>
      <c r="D71" s="43">
        <v>65730</v>
      </c>
      <c r="E71" s="43">
        <v>6.2474129491966587E-3</v>
      </c>
    </row>
    <row r="72" spans="1:5" x14ac:dyDescent="0.2">
      <c r="A72" s="44" t="s">
        <v>518</v>
      </c>
      <c r="B72" s="43">
        <v>22500</v>
      </c>
      <c r="C72" s="43">
        <v>2.1385484759398115E-3</v>
      </c>
      <c r="D72" s="43">
        <v>22500</v>
      </c>
      <c r="E72" s="43">
        <v>2.1385484764479662E-3</v>
      </c>
    </row>
    <row r="73" spans="1:5" x14ac:dyDescent="0.2">
      <c r="A73" s="105" t="s">
        <v>474</v>
      </c>
      <c r="B73" s="43">
        <v>20000</v>
      </c>
      <c r="C73" s="43">
        <v>1.9009319786131658E-3</v>
      </c>
      <c r="D73" s="43">
        <v>20000</v>
      </c>
      <c r="E73" s="43">
        <v>1.9009319790648589E-3</v>
      </c>
    </row>
    <row r="74" spans="1:5" x14ac:dyDescent="0.2">
      <c r="A74" s="105" t="s">
        <v>78</v>
      </c>
      <c r="B74" s="43">
        <v>2500</v>
      </c>
      <c r="C74" s="43">
        <v>2.3761649732664572E-4</v>
      </c>
      <c r="D74" s="43">
        <v>2500</v>
      </c>
      <c r="E74" s="43">
        <v>2.3761649738310737E-4</v>
      </c>
    </row>
    <row r="75" spans="1:5" x14ac:dyDescent="0.2">
      <c r="A75" s="44" t="s">
        <v>514</v>
      </c>
      <c r="B75" s="43">
        <v>21000</v>
      </c>
      <c r="C75" s="43">
        <v>1.9959785775438242E-3</v>
      </c>
      <c r="D75" s="43">
        <v>21000</v>
      </c>
      <c r="E75" s="43">
        <v>1.9959785780181019E-3</v>
      </c>
    </row>
    <row r="76" spans="1:5" x14ac:dyDescent="0.2">
      <c r="A76" s="105" t="s">
        <v>76</v>
      </c>
      <c r="B76" s="43">
        <v>21000</v>
      </c>
      <c r="C76" s="43">
        <v>1.9959785775438242E-3</v>
      </c>
      <c r="D76" s="43">
        <v>21000</v>
      </c>
      <c r="E76" s="43">
        <v>1.9959785780181019E-3</v>
      </c>
    </row>
    <row r="77" spans="1:5" x14ac:dyDescent="0.2">
      <c r="A77" s="44" t="s">
        <v>519</v>
      </c>
      <c r="B77" s="43">
        <v>299720</v>
      </c>
      <c r="C77" s="43">
        <v>2.8487366631496903E-2</v>
      </c>
      <c r="D77" s="43">
        <v>299720</v>
      </c>
      <c r="E77" s="43">
        <v>2.8487366638265975E-2</v>
      </c>
    </row>
    <row r="78" spans="1:5" x14ac:dyDescent="0.2">
      <c r="A78" s="105" t="s">
        <v>462</v>
      </c>
      <c r="B78" s="43">
        <v>20000</v>
      </c>
      <c r="C78" s="43">
        <v>1.9009319786131658E-3</v>
      </c>
      <c r="D78" s="43">
        <v>20000</v>
      </c>
      <c r="E78" s="43">
        <v>1.9009319790648589E-3</v>
      </c>
    </row>
    <row r="79" spans="1:5" x14ac:dyDescent="0.2">
      <c r="A79" s="105" t="s">
        <v>91</v>
      </c>
      <c r="B79" s="43">
        <v>122000</v>
      </c>
      <c r="C79" s="43">
        <v>1.1595685069540312E-2</v>
      </c>
      <c r="D79" s="43">
        <v>122000</v>
      </c>
      <c r="E79" s="43">
        <v>1.159568507229564E-2</v>
      </c>
    </row>
    <row r="80" spans="1:5" x14ac:dyDescent="0.2">
      <c r="A80" s="105" t="s">
        <v>151</v>
      </c>
      <c r="B80" s="43">
        <v>97720</v>
      </c>
      <c r="C80" s="43">
        <v>9.2879536475039288E-3</v>
      </c>
      <c r="D80" s="43">
        <v>97720</v>
      </c>
      <c r="E80" s="43">
        <v>9.2879536497109012E-3</v>
      </c>
    </row>
    <row r="81" spans="1:5" x14ac:dyDescent="0.2">
      <c r="A81" s="105" t="s">
        <v>476</v>
      </c>
      <c r="B81" s="43">
        <v>60000</v>
      </c>
      <c r="C81" s="43">
        <v>5.7027959358394971E-3</v>
      </c>
      <c r="D81" s="43">
        <v>60000</v>
      </c>
      <c r="E81" s="43">
        <v>5.7027959371945764E-3</v>
      </c>
    </row>
    <row r="82" spans="1:5" x14ac:dyDescent="0.2">
      <c r="A82" s="44" t="s">
        <v>517</v>
      </c>
      <c r="B82" s="43">
        <v>468600.00200000004</v>
      </c>
      <c r="C82" s="43">
        <v>4.4538836448999676E-2</v>
      </c>
      <c r="D82" s="43">
        <v>468600.00200000004</v>
      </c>
      <c r="E82" s="43">
        <v>4.4538836459582842E-2</v>
      </c>
    </row>
    <row r="83" spans="1:5" x14ac:dyDescent="0.2">
      <c r="A83" s="105" t="s">
        <v>150</v>
      </c>
      <c r="B83" s="43">
        <v>468600.00200000004</v>
      </c>
      <c r="C83" s="43">
        <v>4.4538836448999676E-2</v>
      </c>
      <c r="D83" s="43">
        <v>468600.00200000004</v>
      </c>
      <c r="E83" s="43">
        <v>4.4538836459582842E-2</v>
      </c>
    </row>
    <row r="84" spans="1:5" x14ac:dyDescent="0.2">
      <c r="A84" s="44" t="s">
        <v>516</v>
      </c>
      <c r="B84" s="43">
        <v>465261</v>
      </c>
      <c r="C84" s="43">
        <v>4.422147566507701E-2</v>
      </c>
      <c r="D84" s="43">
        <v>465261</v>
      </c>
      <c r="E84" s="43">
        <v>4.4221475675584765E-2</v>
      </c>
    </row>
    <row r="85" spans="1:5" x14ac:dyDescent="0.2">
      <c r="A85" s="105" t="s">
        <v>145</v>
      </c>
      <c r="B85" s="43">
        <v>500</v>
      </c>
      <c r="C85" s="43">
        <v>4.7523299465329147E-5</v>
      </c>
      <c r="D85" s="43">
        <v>500</v>
      </c>
      <c r="E85" s="43">
        <v>4.7523299476621472E-5</v>
      </c>
    </row>
    <row r="86" spans="1:5" x14ac:dyDescent="0.2">
      <c r="A86" s="105" t="s">
        <v>80</v>
      </c>
      <c r="B86" s="43">
        <v>4000</v>
      </c>
      <c r="C86" s="43">
        <v>3.8018639572263318E-4</v>
      </c>
      <c r="D86" s="43">
        <v>4000</v>
      </c>
      <c r="E86" s="43">
        <v>3.8018639581297178E-4</v>
      </c>
    </row>
    <row r="87" spans="1:5" x14ac:dyDescent="0.2">
      <c r="A87" s="105" t="s">
        <v>149</v>
      </c>
      <c r="B87" s="43">
        <v>50127</v>
      </c>
      <c r="C87" s="43">
        <v>4.7644008645971085E-3</v>
      </c>
      <c r="D87" s="43">
        <v>50127</v>
      </c>
      <c r="E87" s="43">
        <v>4.764400865729209E-3</v>
      </c>
    </row>
    <row r="88" spans="1:5" x14ac:dyDescent="0.2">
      <c r="A88" s="105" t="s">
        <v>148</v>
      </c>
      <c r="B88" s="43">
        <v>352134</v>
      </c>
      <c r="C88" s="43">
        <v>3.346913906784843E-2</v>
      </c>
      <c r="D88" s="43">
        <v>352134</v>
      </c>
      <c r="E88" s="43">
        <v>3.3469139075801249E-2</v>
      </c>
    </row>
    <row r="89" spans="1:5" x14ac:dyDescent="0.2">
      <c r="A89" s="105" t="s">
        <v>161</v>
      </c>
      <c r="B89" s="43">
        <v>26000</v>
      </c>
      <c r="C89" s="43">
        <v>2.4712115721971157E-3</v>
      </c>
      <c r="D89" s="43">
        <v>26000</v>
      </c>
      <c r="E89" s="43">
        <v>2.4712115727843166E-3</v>
      </c>
    </row>
    <row r="90" spans="1:5" x14ac:dyDescent="0.2">
      <c r="A90" s="105" t="s">
        <v>160</v>
      </c>
      <c r="B90" s="43">
        <v>2000</v>
      </c>
      <c r="C90" s="43">
        <v>1.9009319786131659E-4</v>
      </c>
      <c r="D90" s="43">
        <v>2000</v>
      </c>
      <c r="E90" s="43">
        <v>1.9009319790648589E-4</v>
      </c>
    </row>
    <row r="91" spans="1:5" x14ac:dyDescent="0.2">
      <c r="A91" s="105" t="s">
        <v>162</v>
      </c>
      <c r="B91" s="43">
        <v>30500</v>
      </c>
      <c r="C91" s="43">
        <v>2.8989212673850781E-3</v>
      </c>
      <c r="D91" s="43">
        <v>30500</v>
      </c>
      <c r="E91" s="43">
        <v>2.8989212680739099E-3</v>
      </c>
    </row>
    <row r="92" spans="1:5" x14ac:dyDescent="0.2">
      <c r="A92" s="42" t="s">
        <v>494</v>
      </c>
      <c r="B92" s="43">
        <v>589826.00249999994</v>
      </c>
      <c r="C92" s="43">
        <v>5.6060955498490952E-2</v>
      </c>
      <c r="D92" s="43">
        <v>579473</v>
      </c>
      <c r="E92" s="43">
        <v>5.5076937835232549E-2</v>
      </c>
    </row>
    <row r="93" spans="1:5" x14ac:dyDescent="0.2">
      <c r="A93" s="44" t="s">
        <v>520</v>
      </c>
      <c r="B93" s="43">
        <v>464875.0025</v>
      </c>
      <c r="C93" s="43">
        <v>4.4184787915506271E-2</v>
      </c>
      <c r="D93" s="43">
        <v>454522</v>
      </c>
      <c r="E93" s="43">
        <v>4.3200770249425889E-2</v>
      </c>
    </row>
    <row r="94" spans="1:5" x14ac:dyDescent="0.2">
      <c r="A94" s="105" t="s">
        <v>220</v>
      </c>
      <c r="B94" s="43">
        <v>12000</v>
      </c>
      <c r="C94" s="43">
        <v>1.1405591871678994E-3</v>
      </c>
      <c r="D94" s="43">
        <v>12000</v>
      </c>
      <c r="E94" s="43">
        <v>1.1405591874389153E-3</v>
      </c>
    </row>
    <row r="95" spans="1:5" x14ac:dyDescent="0.2">
      <c r="A95" s="105" t="s">
        <v>192</v>
      </c>
      <c r="B95" s="43">
        <v>37697</v>
      </c>
      <c r="C95" s="43">
        <v>3.5829716398890258E-3</v>
      </c>
      <c r="D95" s="43">
        <v>37697</v>
      </c>
      <c r="E95" s="43">
        <v>3.5829716407403994E-3</v>
      </c>
    </row>
    <row r="96" spans="1:5" x14ac:dyDescent="0.2">
      <c r="A96" s="105" t="s">
        <v>197</v>
      </c>
      <c r="B96" s="43">
        <v>1700</v>
      </c>
      <c r="C96" s="43">
        <v>1.6157921818211909E-4</v>
      </c>
      <c r="D96" s="43">
        <v>1700</v>
      </c>
      <c r="E96" s="43">
        <v>1.61579218220513E-4</v>
      </c>
    </row>
    <row r="97" spans="1:5" x14ac:dyDescent="0.2">
      <c r="A97" s="105" t="s">
        <v>106</v>
      </c>
      <c r="B97" s="43">
        <v>2000</v>
      </c>
      <c r="C97" s="43">
        <v>1.9009319786131659E-4</v>
      </c>
      <c r="D97" s="43">
        <v>2000</v>
      </c>
      <c r="E97" s="43">
        <v>1.9009319790648589E-4</v>
      </c>
    </row>
    <row r="98" spans="1:5" x14ac:dyDescent="0.2">
      <c r="A98" s="105" t="s">
        <v>153</v>
      </c>
      <c r="B98" s="43">
        <v>95353.002499999988</v>
      </c>
      <c r="C98" s="43">
        <v>9.0629785854515563E-3</v>
      </c>
      <c r="D98" s="43">
        <v>85000</v>
      </c>
      <c r="E98" s="43">
        <v>8.0789609110256504E-3</v>
      </c>
    </row>
    <row r="99" spans="1:5" x14ac:dyDescent="0.2">
      <c r="A99" s="105" t="s">
        <v>152</v>
      </c>
      <c r="B99" s="43">
        <v>294545</v>
      </c>
      <c r="C99" s="43">
        <v>2.7995500482030748E-2</v>
      </c>
      <c r="D99" s="43">
        <v>294545</v>
      </c>
      <c r="E99" s="43">
        <v>2.7995500488682944E-2</v>
      </c>
    </row>
    <row r="100" spans="1:5" x14ac:dyDescent="0.2">
      <c r="A100" s="105" t="s">
        <v>79</v>
      </c>
      <c r="B100" s="43">
        <v>700</v>
      </c>
      <c r="C100" s="43">
        <v>6.6532619251460798E-5</v>
      </c>
      <c r="D100" s="43">
        <v>700</v>
      </c>
      <c r="E100" s="43">
        <v>6.6532619267270065E-5</v>
      </c>
    </row>
    <row r="101" spans="1:5" x14ac:dyDescent="0.2">
      <c r="A101" s="105" t="s">
        <v>64</v>
      </c>
      <c r="B101" s="43">
        <v>5880</v>
      </c>
      <c r="C101" s="43">
        <v>5.5887400171227074E-4</v>
      </c>
      <c r="D101" s="43">
        <v>5880</v>
      </c>
      <c r="E101" s="43">
        <v>5.5887400184506848E-4</v>
      </c>
    </row>
    <row r="102" spans="1:5" x14ac:dyDescent="0.2">
      <c r="A102" s="105" t="s">
        <v>84</v>
      </c>
      <c r="B102" s="43">
        <v>3000</v>
      </c>
      <c r="C102" s="43">
        <v>2.8513979679197486E-4</v>
      </c>
      <c r="D102" s="43">
        <v>3000</v>
      </c>
      <c r="E102" s="43">
        <v>2.8513979685972882E-4</v>
      </c>
    </row>
    <row r="103" spans="1:5" x14ac:dyDescent="0.2">
      <c r="A103" s="105" t="s">
        <v>68</v>
      </c>
      <c r="B103" s="43">
        <v>10000</v>
      </c>
      <c r="C103" s="43">
        <v>9.5046598930658289E-4</v>
      </c>
      <c r="D103" s="43">
        <v>10000</v>
      </c>
      <c r="E103" s="43">
        <v>9.5046598953242947E-4</v>
      </c>
    </row>
    <row r="104" spans="1:5" x14ac:dyDescent="0.2">
      <c r="A104" s="105" t="s">
        <v>109</v>
      </c>
      <c r="B104" s="43">
        <v>2000</v>
      </c>
      <c r="C104" s="43">
        <v>1.9009319786131659E-4</v>
      </c>
      <c r="D104" s="43">
        <v>2000</v>
      </c>
      <c r="E104" s="43">
        <v>1.9009319790648589E-4</v>
      </c>
    </row>
    <row r="105" spans="1:5" x14ac:dyDescent="0.2">
      <c r="A105" s="44" t="s">
        <v>521</v>
      </c>
      <c r="B105" s="43">
        <v>10500</v>
      </c>
      <c r="C105" s="43">
        <v>9.9798928877191211E-4</v>
      </c>
      <c r="D105" s="43">
        <v>10500</v>
      </c>
      <c r="E105" s="43">
        <v>9.9798928900905097E-4</v>
      </c>
    </row>
    <row r="106" spans="1:5" x14ac:dyDescent="0.2">
      <c r="A106" s="105" t="s">
        <v>154</v>
      </c>
      <c r="B106" s="43">
        <v>10500</v>
      </c>
      <c r="C106" s="43">
        <v>9.9798928877191211E-4</v>
      </c>
      <c r="D106" s="43">
        <v>10500</v>
      </c>
      <c r="E106" s="43">
        <v>9.9798928900905097E-4</v>
      </c>
    </row>
    <row r="107" spans="1:5" x14ac:dyDescent="0.2">
      <c r="A107" s="44" t="s">
        <v>522</v>
      </c>
      <c r="B107" s="43">
        <v>114451</v>
      </c>
      <c r="C107" s="43">
        <v>1.0878178294212773E-2</v>
      </c>
      <c r="D107" s="43">
        <v>114451</v>
      </c>
      <c r="E107" s="43">
        <v>1.0878178296797608E-2</v>
      </c>
    </row>
    <row r="108" spans="1:5" x14ac:dyDescent="0.2">
      <c r="A108" s="105" t="s">
        <v>10</v>
      </c>
      <c r="B108" s="43">
        <v>3220</v>
      </c>
      <c r="C108" s="43">
        <v>3.0605004855671972E-4</v>
      </c>
      <c r="D108" s="43">
        <v>3220</v>
      </c>
      <c r="E108" s="43">
        <v>3.0605004862944226E-4</v>
      </c>
    </row>
    <row r="109" spans="1:5" x14ac:dyDescent="0.2">
      <c r="A109" s="105" t="s">
        <v>13</v>
      </c>
      <c r="B109" s="43">
        <v>7068</v>
      </c>
      <c r="C109" s="43">
        <v>6.7178936124189285E-4</v>
      </c>
      <c r="D109" s="43">
        <v>7068</v>
      </c>
      <c r="E109" s="43">
        <v>6.7178936140152112E-4</v>
      </c>
    </row>
    <row r="110" spans="1:5" x14ac:dyDescent="0.2">
      <c r="A110" s="105" t="s">
        <v>5</v>
      </c>
      <c r="B110" s="43">
        <v>6319</v>
      </c>
      <c r="C110" s="43">
        <v>6.0059945864282972E-4</v>
      </c>
      <c r="D110" s="43">
        <v>6319</v>
      </c>
      <c r="E110" s="43">
        <v>6.0059945878554216E-4</v>
      </c>
    </row>
    <row r="111" spans="1:5" x14ac:dyDescent="0.2">
      <c r="A111" s="105" t="s">
        <v>7</v>
      </c>
      <c r="B111" s="43">
        <v>566</v>
      </c>
      <c r="C111" s="43">
        <v>5.3796374994752594E-5</v>
      </c>
      <c r="D111" s="43">
        <v>566</v>
      </c>
      <c r="E111" s="43">
        <v>5.3796375007535507E-5</v>
      </c>
    </row>
    <row r="112" spans="1:5" x14ac:dyDescent="0.2">
      <c r="A112" s="105" t="s">
        <v>127</v>
      </c>
      <c r="B112" s="43">
        <v>22000</v>
      </c>
      <c r="C112" s="43">
        <v>2.0910251764744824E-3</v>
      </c>
      <c r="D112" s="43">
        <v>22000</v>
      </c>
      <c r="E112" s="43">
        <v>2.091025176971345E-3</v>
      </c>
    </row>
    <row r="113" spans="1:5" x14ac:dyDescent="0.2">
      <c r="A113" s="105" t="s">
        <v>19</v>
      </c>
      <c r="B113" s="43">
        <v>49583</v>
      </c>
      <c r="C113" s="43">
        <v>4.7126955147788301E-3</v>
      </c>
      <c r="D113" s="43">
        <v>49583</v>
      </c>
      <c r="E113" s="43">
        <v>4.7126955158986452E-3</v>
      </c>
    </row>
    <row r="114" spans="1:5" x14ac:dyDescent="0.2">
      <c r="A114" s="105" t="s">
        <v>126</v>
      </c>
      <c r="B114" s="43">
        <v>3000</v>
      </c>
      <c r="C114" s="43">
        <v>2.8513979679197486E-4</v>
      </c>
      <c r="D114" s="43">
        <v>3000</v>
      </c>
      <c r="E114" s="43">
        <v>2.8513979685972882E-4</v>
      </c>
    </row>
    <row r="115" spans="1:5" x14ac:dyDescent="0.2">
      <c r="A115" s="105" t="s">
        <v>128</v>
      </c>
      <c r="B115" s="43">
        <v>1000</v>
      </c>
      <c r="C115" s="43">
        <v>9.5046598930658295E-5</v>
      </c>
      <c r="D115" s="43">
        <v>1000</v>
      </c>
      <c r="E115" s="43">
        <v>9.5046598953242944E-5</v>
      </c>
    </row>
    <row r="116" spans="1:5" x14ac:dyDescent="0.2">
      <c r="A116" s="105" t="s">
        <v>40</v>
      </c>
      <c r="B116" s="43">
        <v>21695</v>
      </c>
      <c r="C116" s="43">
        <v>2.0620359638006316E-3</v>
      </c>
      <c r="D116" s="43">
        <v>21695</v>
      </c>
      <c r="E116" s="43">
        <v>2.0620359642906055E-3</v>
      </c>
    </row>
    <row r="117" spans="1:5" x14ac:dyDescent="0.2">
      <c r="A117" s="42" t="s">
        <v>495</v>
      </c>
      <c r="B117" s="43">
        <v>16000</v>
      </c>
      <c r="C117" s="43">
        <v>1.5207455828905327E-3</v>
      </c>
      <c r="D117" s="43">
        <v>10700</v>
      </c>
      <c r="E117" s="43">
        <v>1.0169986087996995E-3</v>
      </c>
    </row>
    <row r="118" spans="1:5" x14ac:dyDescent="0.2">
      <c r="A118" s="44" t="s">
        <v>523</v>
      </c>
      <c r="B118" s="43">
        <v>16000</v>
      </c>
      <c r="C118" s="43">
        <v>1.5207455828905327E-3</v>
      </c>
      <c r="D118" s="43">
        <v>10700</v>
      </c>
      <c r="E118" s="43">
        <v>1.0169986087996995E-3</v>
      </c>
    </row>
    <row r="119" spans="1:5" x14ac:dyDescent="0.2">
      <c r="A119" s="105" t="s">
        <v>49</v>
      </c>
      <c r="B119" s="43">
        <v>16000</v>
      </c>
      <c r="C119" s="43">
        <v>1.5207455828905327E-3</v>
      </c>
      <c r="D119" s="43">
        <v>10700</v>
      </c>
      <c r="E119" s="43">
        <v>1.0169986087996995E-3</v>
      </c>
    </row>
    <row r="120" spans="1:5" x14ac:dyDescent="0.2">
      <c r="A120" s="42" t="s">
        <v>496</v>
      </c>
      <c r="B120" s="43">
        <v>885164</v>
      </c>
      <c r="C120" s="43">
        <v>8.4131827695857211E-2</v>
      </c>
      <c r="D120" s="43">
        <v>921764</v>
      </c>
      <c r="E120" s="43">
        <v>8.7610533237537036E-2</v>
      </c>
    </row>
    <row r="121" spans="1:5" x14ac:dyDescent="0.2">
      <c r="A121" s="44" t="s">
        <v>524</v>
      </c>
      <c r="B121" s="43">
        <v>885164</v>
      </c>
      <c r="C121" s="43">
        <v>8.4131827695857211E-2</v>
      </c>
      <c r="D121" s="43">
        <v>921764</v>
      </c>
      <c r="E121" s="43">
        <v>8.7610533237537036E-2</v>
      </c>
    </row>
    <row r="122" spans="1:5" x14ac:dyDescent="0.2">
      <c r="A122" s="105" t="s">
        <v>217</v>
      </c>
      <c r="B122" s="43">
        <v>32500</v>
      </c>
      <c r="C122" s="43">
        <v>3.0890144652463945E-3</v>
      </c>
      <c r="D122" s="43">
        <v>32500</v>
      </c>
      <c r="E122" s="43">
        <v>3.0890144659803955E-3</v>
      </c>
    </row>
    <row r="123" spans="1:5" x14ac:dyDescent="0.2">
      <c r="A123" s="105" t="s">
        <v>219</v>
      </c>
      <c r="B123" s="43">
        <v>47000</v>
      </c>
      <c r="C123" s="43">
        <v>4.4671901497409395E-3</v>
      </c>
      <c r="D123" s="43">
        <v>67500</v>
      </c>
      <c r="E123" s="43">
        <v>6.4156454293438992E-3</v>
      </c>
    </row>
    <row r="124" spans="1:5" x14ac:dyDescent="0.2">
      <c r="A124" s="105" t="s">
        <v>189</v>
      </c>
      <c r="B124" s="43">
        <v>25829</v>
      </c>
      <c r="C124" s="43">
        <v>2.4549586037799732E-3</v>
      </c>
      <c r="D124" s="43">
        <v>25829</v>
      </c>
      <c r="E124" s="43">
        <v>2.4549586043633121E-3</v>
      </c>
    </row>
    <row r="125" spans="1:5" x14ac:dyDescent="0.2">
      <c r="A125" s="105" t="s">
        <v>99</v>
      </c>
      <c r="B125" s="43">
        <v>7500</v>
      </c>
      <c r="C125" s="43">
        <v>7.1284949197993714E-4</v>
      </c>
      <c r="D125" s="43">
        <v>5000</v>
      </c>
      <c r="E125" s="43">
        <v>4.7523299476621473E-4</v>
      </c>
    </row>
    <row r="126" spans="1:5" x14ac:dyDescent="0.2">
      <c r="A126" s="105" t="s">
        <v>92</v>
      </c>
      <c r="B126" s="43">
        <v>5300</v>
      </c>
      <c r="C126" s="43">
        <v>5.0374697433248894E-4</v>
      </c>
      <c r="D126" s="43">
        <v>4500</v>
      </c>
      <c r="E126" s="43">
        <v>4.2770969528959323E-4</v>
      </c>
    </row>
    <row r="127" spans="1:5" x14ac:dyDescent="0.2">
      <c r="A127" s="105" t="s">
        <v>164</v>
      </c>
      <c r="B127" s="43">
        <v>500000</v>
      </c>
      <c r="C127" s="43">
        <v>4.7523299465329148E-2</v>
      </c>
      <c r="D127" s="43">
        <v>500000</v>
      </c>
      <c r="E127" s="43">
        <v>4.7523299476621469E-2</v>
      </c>
    </row>
    <row r="128" spans="1:5" x14ac:dyDescent="0.2">
      <c r="A128" s="105" t="s">
        <v>163</v>
      </c>
      <c r="B128" s="43">
        <v>12000</v>
      </c>
      <c r="C128" s="43">
        <v>1.1405591871678994E-3</v>
      </c>
      <c r="D128" s="43">
        <v>12000</v>
      </c>
      <c r="E128" s="43">
        <v>1.1405591874389153E-3</v>
      </c>
    </row>
    <row r="129" spans="1:5" x14ac:dyDescent="0.2">
      <c r="A129" s="105" t="s">
        <v>129</v>
      </c>
      <c r="B129" s="43">
        <v>7000</v>
      </c>
      <c r="C129" s="43">
        <v>6.6532619251460803E-4</v>
      </c>
      <c r="D129" s="43">
        <v>7000</v>
      </c>
      <c r="E129" s="43">
        <v>6.6532619267270065E-4</v>
      </c>
    </row>
    <row r="130" spans="1:5" x14ac:dyDescent="0.2">
      <c r="A130" s="105" t="s">
        <v>181</v>
      </c>
      <c r="B130" s="43">
        <v>2000</v>
      </c>
      <c r="C130" s="43">
        <v>1.9009319786131659E-4</v>
      </c>
      <c r="D130" s="43">
        <v>4000</v>
      </c>
      <c r="E130" s="43">
        <v>3.8018639581297178E-4</v>
      </c>
    </row>
    <row r="131" spans="1:5" x14ac:dyDescent="0.2">
      <c r="A131" s="105" t="s">
        <v>226</v>
      </c>
      <c r="B131" s="43">
        <v>3000</v>
      </c>
      <c r="C131" s="43">
        <v>2.8513979679197486E-4</v>
      </c>
      <c r="D131" s="43">
        <v>6000</v>
      </c>
      <c r="E131" s="43">
        <v>5.7027959371945764E-4</v>
      </c>
    </row>
    <row r="132" spans="1:5" x14ac:dyDescent="0.2">
      <c r="A132" s="105" t="s">
        <v>146</v>
      </c>
      <c r="B132" s="43">
        <v>7400</v>
      </c>
      <c r="C132" s="43">
        <v>7.0334483208687136E-4</v>
      </c>
      <c r="D132" s="43">
        <v>7400</v>
      </c>
      <c r="E132" s="43">
        <v>7.0334483225399777E-4</v>
      </c>
    </row>
    <row r="133" spans="1:5" x14ac:dyDescent="0.2">
      <c r="A133" s="105" t="s">
        <v>41</v>
      </c>
      <c r="B133" s="43">
        <v>50855</v>
      </c>
      <c r="C133" s="43">
        <v>4.8335947886186271E-3</v>
      </c>
      <c r="D133" s="43">
        <v>50855</v>
      </c>
      <c r="E133" s="43">
        <v>4.8335947897671701E-3</v>
      </c>
    </row>
    <row r="134" spans="1:5" x14ac:dyDescent="0.2">
      <c r="A134" s="105" t="s">
        <v>20</v>
      </c>
      <c r="B134" s="43">
        <v>159880</v>
      </c>
      <c r="C134" s="43">
        <v>1.5196050237033647E-2</v>
      </c>
      <c r="D134" s="43">
        <v>159880</v>
      </c>
      <c r="E134" s="43">
        <v>1.5196050240644483E-2</v>
      </c>
    </row>
    <row r="135" spans="1:5" x14ac:dyDescent="0.2">
      <c r="A135" s="105" t="s">
        <v>111</v>
      </c>
      <c r="B135" s="43">
        <v>3000</v>
      </c>
      <c r="C135" s="43">
        <v>2.8513979679197486E-4</v>
      </c>
      <c r="D135" s="43">
        <v>500</v>
      </c>
      <c r="E135" s="43">
        <v>4.7523299476621472E-5</v>
      </c>
    </row>
    <row r="136" spans="1:5" x14ac:dyDescent="0.2">
      <c r="A136" s="105" t="s">
        <v>204</v>
      </c>
      <c r="B136" s="43">
        <v>4700</v>
      </c>
      <c r="C136" s="43">
        <v>4.4671901497409395E-4</v>
      </c>
      <c r="D136" s="43">
        <v>4700</v>
      </c>
      <c r="E136" s="43">
        <v>4.4671901508024184E-4</v>
      </c>
    </row>
    <row r="137" spans="1:5" x14ac:dyDescent="0.2">
      <c r="A137" s="105" t="s">
        <v>205</v>
      </c>
      <c r="B137" s="43">
        <v>17200</v>
      </c>
      <c r="C137" s="43">
        <v>1.6348015016073227E-3</v>
      </c>
      <c r="D137" s="43">
        <v>17200</v>
      </c>
      <c r="E137" s="43">
        <v>1.6348015019957787E-3</v>
      </c>
    </row>
    <row r="138" spans="1:5" x14ac:dyDescent="0.2">
      <c r="A138" s="105" t="s">
        <v>561</v>
      </c>
      <c r="B138" s="43"/>
      <c r="C138" s="43">
        <v>0</v>
      </c>
      <c r="D138" s="43">
        <v>4900</v>
      </c>
      <c r="E138" s="43">
        <v>4.6572833487089045E-4</v>
      </c>
    </row>
    <row r="139" spans="1:5" x14ac:dyDescent="0.2">
      <c r="A139" s="105" t="s">
        <v>560</v>
      </c>
      <c r="B139" s="43"/>
      <c r="C139" s="43">
        <v>0</v>
      </c>
      <c r="D139" s="43">
        <v>12000</v>
      </c>
      <c r="E139" s="43">
        <v>1.1405591874389153E-3</v>
      </c>
    </row>
    <row r="140" spans="1:5" x14ac:dyDescent="0.2">
      <c r="A140" s="42" t="s">
        <v>497</v>
      </c>
      <c r="B140" s="43">
        <v>35400</v>
      </c>
      <c r="C140" s="43">
        <v>3.3646496021453036E-3</v>
      </c>
      <c r="D140" s="43">
        <v>50400</v>
      </c>
      <c r="E140" s="43">
        <v>4.7903485872434447E-3</v>
      </c>
    </row>
    <row r="141" spans="1:5" x14ac:dyDescent="0.2">
      <c r="A141" s="44" t="s">
        <v>525</v>
      </c>
      <c r="B141" s="43">
        <v>35400</v>
      </c>
      <c r="C141" s="43">
        <v>3.3646496021453036E-3</v>
      </c>
      <c r="D141" s="43">
        <v>50400</v>
      </c>
      <c r="E141" s="43">
        <v>4.7903485872434447E-3</v>
      </c>
    </row>
    <row r="142" spans="1:5" x14ac:dyDescent="0.2">
      <c r="A142" s="105" t="s">
        <v>465</v>
      </c>
      <c r="B142" s="43">
        <v>20000</v>
      </c>
      <c r="C142" s="43">
        <v>1.9009319786131658E-3</v>
      </c>
      <c r="D142" s="43">
        <v>20000</v>
      </c>
      <c r="E142" s="43">
        <v>1.9009319790648589E-3</v>
      </c>
    </row>
    <row r="143" spans="1:5" x14ac:dyDescent="0.2">
      <c r="A143" s="105" t="s">
        <v>31</v>
      </c>
      <c r="B143" s="43">
        <v>100</v>
      </c>
      <c r="C143" s="43">
        <v>9.5046598930658288E-6</v>
      </c>
      <c r="D143" s="43">
        <v>100</v>
      </c>
      <c r="E143" s="43">
        <v>9.5046598953242947E-6</v>
      </c>
    </row>
    <row r="144" spans="1:5" x14ac:dyDescent="0.2">
      <c r="A144" s="105" t="s">
        <v>33</v>
      </c>
      <c r="B144" s="43">
        <v>100</v>
      </c>
      <c r="C144" s="43">
        <v>9.5046598930658288E-6</v>
      </c>
      <c r="D144" s="43">
        <v>100</v>
      </c>
      <c r="E144" s="43">
        <v>9.5046598953242947E-6</v>
      </c>
    </row>
    <row r="145" spans="1:5" x14ac:dyDescent="0.2">
      <c r="A145" s="105" t="s">
        <v>30</v>
      </c>
      <c r="B145" s="43">
        <v>100</v>
      </c>
      <c r="C145" s="43">
        <v>9.5046598930658288E-6</v>
      </c>
      <c r="D145" s="43">
        <v>100</v>
      </c>
      <c r="E145" s="43">
        <v>9.5046598953242947E-6</v>
      </c>
    </row>
    <row r="146" spans="1:5" x14ac:dyDescent="0.2">
      <c r="A146" s="105" t="s">
        <v>463</v>
      </c>
      <c r="B146" s="43">
        <v>15000</v>
      </c>
      <c r="C146" s="43">
        <v>1.4256989839598743E-3</v>
      </c>
      <c r="D146" s="43">
        <v>30000</v>
      </c>
      <c r="E146" s="43">
        <v>2.8513979685972882E-3</v>
      </c>
    </row>
    <row r="147" spans="1:5" x14ac:dyDescent="0.2">
      <c r="A147" s="105" t="s">
        <v>42</v>
      </c>
      <c r="B147" s="43">
        <v>100</v>
      </c>
      <c r="C147" s="43">
        <v>9.5046598930658288E-6</v>
      </c>
      <c r="D147" s="43">
        <v>100</v>
      </c>
      <c r="E147" s="43">
        <v>9.5046598953242947E-6</v>
      </c>
    </row>
    <row r="148" spans="1:5" x14ac:dyDescent="0.2">
      <c r="A148" s="42" t="s">
        <v>498</v>
      </c>
      <c r="B148" s="43">
        <v>39405</v>
      </c>
      <c r="C148" s="43">
        <v>3.7453112308625902E-3</v>
      </c>
      <c r="D148" s="43">
        <v>39405</v>
      </c>
      <c r="E148" s="43">
        <v>3.745311231752538E-3</v>
      </c>
    </row>
    <row r="149" spans="1:5" x14ac:dyDescent="0.2">
      <c r="A149" s="44" t="s">
        <v>526</v>
      </c>
      <c r="B149" s="43">
        <v>20500</v>
      </c>
      <c r="C149" s="43">
        <v>1.9484552780784949E-3</v>
      </c>
      <c r="D149" s="43">
        <v>20500</v>
      </c>
      <c r="E149" s="43">
        <v>1.9484552785414804E-3</v>
      </c>
    </row>
    <row r="150" spans="1:5" x14ac:dyDescent="0.2">
      <c r="A150" s="105" t="s">
        <v>120</v>
      </c>
      <c r="B150" s="43">
        <v>3000</v>
      </c>
      <c r="C150" s="43">
        <v>2.8513979679197486E-4</v>
      </c>
      <c r="D150" s="43">
        <v>3000</v>
      </c>
      <c r="E150" s="43">
        <v>2.8513979685972882E-4</v>
      </c>
    </row>
    <row r="151" spans="1:5" x14ac:dyDescent="0.2">
      <c r="A151" s="105" t="s">
        <v>168</v>
      </c>
      <c r="B151" s="43">
        <v>4000</v>
      </c>
      <c r="C151" s="43">
        <v>3.8018639572263318E-4</v>
      </c>
      <c r="D151" s="43">
        <v>4000</v>
      </c>
      <c r="E151" s="43">
        <v>3.8018639581297178E-4</v>
      </c>
    </row>
    <row r="152" spans="1:5" x14ac:dyDescent="0.2">
      <c r="A152" s="105" t="s">
        <v>157</v>
      </c>
      <c r="B152" s="43">
        <v>10500</v>
      </c>
      <c r="C152" s="43">
        <v>9.9798928877191211E-4</v>
      </c>
      <c r="D152" s="43">
        <v>10500</v>
      </c>
      <c r="E152" s="43">
        <v>9.9798928900905097E-4</v>
      </c>
    </row>
    <row r="153" spans="1:5" x14ac:dyDescent="0.2">
      <c r="A153" s="105" t="s">
        <v>206</v>
      </c>
      <c r="B153" s="43">
        <v>2500</v>
      </c>
      <c r="C153" s="43">
        <v>2.3761649732664572E-4</v>
      </c>
      <c r="D153" s="43">
        <v>2500</v>
      </c>
      <c r="E153" s="43">
        <v>2.3761649738310737E-4</v>
      </c>
    </row>
    <row r="154" spans="1:5" x14ac:dyDescent="0.2">
      <c r="A154" s="105" t="s">
        <v>156</v>
      </c>
      <c r="B154" s="43">
        <v>500</v>
      </c>
      <c r="C154" s="43">
        <v>4.7523299465329147E-5</v>
      </c>
      <c r="D154" s="43">
        <v>500</v>
      </c>
      <c r="E154" s="43">
        <v>4.7523299476621472E-5</v>
      </c>
    </row>
    <row r="155" spans="1:5" x14ac:dyDescent="0.2">
      <c r="A155" s="44" t="s">
        <v>527</v>
      </c>
      <c r="B155" s="43">
        <v>18905</v>
      </c>
      <c r="C155" s="43">
        <v>1.7968559527840951E-3</v>
      </c>
      <c r="D155" s="43">
        <v>18905</v>
      </c>
      <c r="E155" s="43">
        <v>1.7968559532110578E-3</v>
      </c>
    </row>
    <row r="156" spans="1:5" x14ac:dyDescent="0.2">
      <c r="A156" s="105" t="s">
        <v>69</v>
      </c>
      <c r="B156" s="43">
        <v>7785</v>
      </c>
      <c r="C156" s="43">
        <v>7.3993777267517479E-4</v>
      </c>
      <c r="D156" s="43">
        <v>7785</v>
      </c>
      <c r="E156" s="43">
        <v>7.3993777285099628E-4</v>
      </c>
    </row>
    <row r="157" spans="1:5" x14ac:dyDescent="0.2">
      <c r="A157" s="105" t="s">
        <v>218</v>
      </c>
      <c r="B157" s="43">
        <v>5000</v>
      </c>
      <c r="C157" s="43">
        <v>4.7523299465329145E-4</v>
      </c>
      <c r="D157" s="43">
        <v>5000</v>
      </c>
      <c r="E157" s="43">
        <v>4.7523299476621473E-4</v>
      </c>
    </row>
    <row r="158" spans="1:5" x14ac:dyDescent="0.2">
      <c r="A158" s="105" t="s">
        <v>66</v>
      </c>
      <c r="B158" s="43">
        <v>6120</v>
      </c>
      <c r="C158" s="43">
        <v>5.816851854556288E-4</v>
      </c>
      <c r="D158" s="43">
        <v>6120</v>
      </c>
      <c r="E158" s="43">
        <v>5.8168518559384679E-4</v>
      </c>
    </row>
    <row r="159" spans="1:5" x14ac:dyDescent="0.2">
      <c r="A159" s="42" t="s">
        <v>499</v>
      </c>
      <c r="B159" s="43">
        <v>1292548</v>
      </c>
      <c r="C159" s="43">
        <v>0.12285229135462451</v>
      </c>
      <c r="D159" s="43">
        <v>1317762</v>
      </c>
      <c r="E159" s="43">
        <v>0.12524879632982333</v>
      </c>
    </row>
    <row r="160" spans="1:5" x14ac:dyDescent="0.2">
      <c r="A160" s="44" t="s">
        <v>528</v>
      </c>
      <c r="B160" s="43">
        <v>247978</v>
      </c>
      <c r="C160" s="43">
        <v>2.3569465509626783E-2</v>
      </c>
      <c r="D160" s="43">
        <v>259978</v>
      </c>
      <c r="E160" s="43">
        <v>2.4710024702666193E-2</v>
      </c>
    </row>
    <row r="161" spans="1:5" x14ac:dyDescent="0.2">
      <c r="A161" s="105" t="s">
        <v>207</v>
      </c>
      <c r="B161" s="43">
        <v>83000</v>
      </c>
      <c r="C161" s="43">
        <v>7.8888677112446386E-3</v>
      </c>
      <c r="D161" s="43">
        <v>95000</v>
      </c>
      <c r="E161" s="43">
        <v>9.0294269005580796E-3</v>
      </c>
    </row>
    <row r="162" spans="1:5" x14ac:dyDescent="0.2">
      <c r="A162" s="105" t="s">
        <v>215</v>
      </c>
      <c r="B162" s="43">
        <v>900</v>
      </c>
      <c r="C162" s="43">
        <v>8.5541939037592462E-5</v>
      </c>
      <c r="D162" s="43">
        <v>900</v>
      </c>
      <c r="E162" s="43">
        <v>8.5541939057918651E-5</v>
      </c>
    </row>
    <row r="163" spans="1:5" x14ac:dyDescent="0.2">
      <c r="A163" s="105" t="s">
        <v>216</v>
      </c>
      <c r="B163" s="43">
        <v>900</v>
      </c>
      <c r="C163" s="43">
        <v>8.5541939037592462E-5</v>
      </c>
      <c r="D163" s="43">
        <v>900</v>
      </c>
      <c r="E163" s="43">
        <v>8.5541939057918651E-5</v>
      </c>
    </row>
    <row r="164" spans="1:5" x14ac:dyDescent="0.2">
      <c r="A164" s="105" t="s">
        <v>213</v>
      </c>
      <c r="B164" s="43">
        <v>1500</v>
      </c>
      <c r="C164" s="43">
        <v>1.4256989839598743E-4</v>
      </c>
      <c r="D164" s="43">
        <v>1500</v>
      </c>
      <c r="E164" s="43">
        <v>1.4256989842986441E-4</v>
      </c>
    </row>
    <row r="165" spans="1:5" x14ac:dyDescent="0.2">
      <c r="A165" s="105" t="s">
        <v>214</v>
      </c>
      <c r="B165" s="43">
        <v>700</v>
      </c>
      <c r="C165" s="43">
        <v>6.6532619251460798E-5</v>
      </c>
      <c r="D165" s="43">
        <v>700</v>
      </c>
      <c r="E165" s="43">
        <v>6.6532619267270065E-5</v>
      </c>
    </row>
    <row r="166" spans="1:5" x14ac:dyDescent="0.2">
      <c r="A166" s="105" t="s">
        <v>211</v>
      </c>
      <c r="B166" s="43">
        <v>1500</v>
      </c>
      <c r="C166" s="43">
        <v>1.4256989839598743E-4</v>
      </c>
      <c r="D166" s="43">
        <v>1500</v>
      </c>
      <c r="E166" s="43">
        <v>1.4256989842986441E-4</v>
      </c>
    </row>
    <row r="167" spans="1:5" x14ac:dyDescent="0.2">
      <c r="A167" s="105" t="s">
        <v>212</v>
      </c>
      <c r="B167" s="43">
        <v>1500</v>
      </c>
      <c r="C167" s="43">
        <v>1.4256989839598743E-4</v>
      </c>
      <c r="D167" s="43">
        <v>1500</v>
      </c>
      <c r="E167" s="43">
        <v>1.4256989842986441E-4</v>
      </c>
    </row>
    <row r="168" spans="1:5" x14ac:dyDescent="0.2">
      <c r="A168" s="105" t="s">
        <v>121</v>
      </c>
      <c r="B168" s="43">
        <v>2000</v>
      </c>
      <c r="C168" s="43">
        <v>1.9009319786131659E-4</v>
      </c>
      <c r="D168" s="43">
        <v>2000</v>
      </c>
      <c r="E168" s="43">
        <v>1.9009319790648589E-4</v>
      </c>
    </row>
    <row r="169" spans="1:5" x14ac:dyDescent="0.2">
      <c r="A169" s="105" t="s">
        <v>21</v>
      </c>
      <c r="B169" s="43">
        <v>101207</v>
      </c>
      <c r="C169" s="43">
        <v>9.6193811379751346E-3</v>
      </c>
      <c r="D169" s="43">
        <v>101207</v>
      </c>
      <c r="E169" s="43">
        <v>9.6193811402608582E-3</v>
      </c>
    </row>
    <row r="170" spans="1:5" x14ac:dyDescent="0.2">
      <c r="A170" s="105" t="s">
        <v>22</v>
      </c>
      <c r="B170" s="43">
        <v>22767</v>
      </c>
      <c r="C170" s="43">
        <v>2.1639259178542975E-3</v>
      </c>
      <c r="D170" s="43">
        <v>22767</v>
      </c>
      <c r="E170" s="43">
        <v>2.1639259183684821E-3</v>
      </c>
    </row>
    <row r="171" spans="1:5" x14ac:dyDescent="0.2">
      <c r="A171" s="105" t="s">
        <v>43</v>
      </c>
      <c r="B171" s="43">
        <v>32004</v>
      </c>
      <c r="C171" s="43">
        <v>3.041871352176788E-3</v>
      </c>
      <c r="D171" s="43">
        <v>32004</v>
      </c>
      <c r="E171" s="43">
        <v>3.0418713528995874E-3</v>
      </c>
    </row>
    <row r="172" spans="1:5" x14ac:dyDescent="0.2">
      <c r="A172" s="44" t="s">
        <v>529</v>
      </c>
      <c r="B172" s="43">
        <v>163500</v>
      </c>
      <c r="C172" s="43">
        <v>1.5540118925162631E-2</v>
      </c>
      <c r="D172" s="43">
        <v>163500</v>
      </c>
      <c r="E172" s="43">
        <v>1.5540118928855222E-2</v>
      </c>
    </row>
    <row r="173" spans="1:5" x14ac:dyDescent="0.2">
      <c r="A173" s="105" t="s">
        <v>169</v>
      </c>
      <c r="B173" s="43">
        <v>160000</v>
      </c>
      <c r="C173" s="43">
        <v>1.5207455828905326E-2</v>
      </c>
      <c r="D173" s="43">
        <v>160000</v>
      </c>
      <c r="E173" s="43">
        <v>1.5207455832518871E-2</v>
      </c>
    </row>
    <row r="174" spans="1:5" x14ac:dyDescent="0.2">
      <c r="A174" s="105" t="s">
        <v>135</v>
      </c>
      <c r="B174" s="43">
        <v>3500</v>
      </c>
      <c r="C174" s="43">
        <v>3.3266309625730402E-4</v>
      </c>
      <c r="D174" s="43">
        <v>3500</v>
      </c>
      <c r="E174" s="43">
        <v>3.3266309633635032E-4</v>
      </c>
    </row>
    <row r="175" spans="1:5" x14ac:dyDescent="0.2">
      <c r="A175" s="44" t="s">
        <v>530</v>
      </c>
      <c r="B175" s="43">
        <v>836319.99999999988</v>
      </c>
      <c r="C175" s="43">
        <v>7.9489371617688126E-2</v>
      </c>
      <c r="D175" s="43">
        <v>849533.99999999988</v>
      </c>
      <c r="E175" s="43">
        <v>8.0745317395144275E-2</v>
      </c>
    </row>
    <row r="176" spans="1:5" x14ac:dyDescent="0.2">
      <c r="A176" s="105" t="s">
        <v>100</v>
      </c>
      <c r="B176" s="43">
        <v>20000</v>
      </c>
      <c r="C176" s="43">
        <v>1.9009319786131658E-3</v>
      </c>
      <c r="D176" s="43">
        <v>17000</v>
      </c>
      <c r="E176" s="43">
        <v>1.6157921822051301E-3</v>
      </c>
    </row>
    <row r="177" spans="1:5" x14ac:dyDescent="0.2">
      <c r="A177" s="105" t="s">
        <v>93</v>
      </c>
      <c r="B177" s="43">
        <v>46000</v>
      </c>
      <c r="C177" s="43">
        <v>4.3721435508102813E-3</v>
      </c>
      <c r="D177" s="43">
        <v>43000</v>
      </c>
      <c r="E177" s="43">
        <v>4.0870037549894465E-3</v>
      </c>
    </row>
    <row r="178" spans="1:5" x14ac:dyDescent="0.2">
      <c r="A178" s="105" t="s">
        <v>133</v>
      </c>
      <c r="B178" s="43">
        <v>8006</v>
      </c>
      <c r="C178" s="43">
        <v>7.6094307103885029E-4</v>
      </c>
      <c r="D178" s="43">
        <v>8006</v>
      </c>
      <c r="E178" s="43">
        <v>7.6094307121966302E-4</v>
      </c>
    </row>
    <row r="179" spans="1:5" x14ac:dyDescent="0.2">
      <c r="A179" s="105" t="s">
        <v>70</v>
      </c>
      <c r="B179" s="43">
        <v>612288.99999999988</v>
      </c>
      <c r="C179" s="43">
        <v>5.8195987012653827E-2</v>
      </c>
      <c r="D179" s="43">
        <v>612288.99999999988</v>
      </c>
      <c r="E179" s="43">
        <v>5.8195987026482161E-2</v>
      </c>
    </row>
    <row r="180" spans="1:5" x14ac:dyDescent="0.2">
      <c r="A180" s="105" t="s">
        <v>134</v>
      </c>
      <c r="B180" s="43">
        <v>18500</v>
      </c>
      <c r="C180" s="43">
        <v>1.7583620802171785E-3</v>
      </c>
      <c r="D180" s="43">
        <v>37714</v>
      </c>
      <c r="E180" s="43">
        <v>3.5845874329226042E-3</v>
      </c>
    </row>
    <row r="181" spans="1:5" x14ac:dyDescent="0.2">
      <c r="A181" s="105" t="s">
        <v>130</v>
      </c>
      <c r="B181" s="43">
        <v>31525</v>
      </c>
      <c r="C181" s="43">
        <v>2.9963440312890028E-3</v>
      </c>
      <c r="D181" s="43">
        <v>31525</v>
      </c>
      <c r="E181" s="43">
        <v>2.9963440320009836E-3</v>
      </c>
    </row>
    <row r="182" spans="1:5" x14ac:dyDescent="0.2">
      <c r="A182" s="105" t="s">
        <v>483</v>
      </c>
      <c r="B182" s="43">
        <v>70000</v>
      </c>
      <c r="C182" s="43">
        <v>6.6532619251460801E-3</v>
      </c>
      <c r="D182" s="43">
        <v>70000</v>
      </c>
      <c r="E182" s="43">
        <v>6.6532619267270065E-3</v>
      </c>
    </row>
    <row r="183" spans="1:5" x14ac:dyDescent="0.2">
      <c r="A183" s="105" t="s">
        <v>488</v>
      </c>
      <c r="B183" s="43">
        <v>30000</v>
      </c>
      <c r="C183" s="43">
        <v>2.8513979679197486E-3</v>
      </c>
      <c r="D183" s="43">
        <v>30000</v>
      </c>
      <c r="E183" s="43">
        <v>2.8513979685972882E-3</v>
      </c>
    </row>
    <row r="184" spans="1:5" x14ac:dyDescent="0.2">
      <c r="A184" s="44" t="s">
        <v>531</v>
      </c>
      <c r="B184" s="43">
        <v>32250</v>
      </c>
      <c r="C184" s="43">
        <v>3.06525281551373E-3</v>
      </c>
      <c r="D184" s="43">
        <v>32250</v>
      </c>
      <c r="E184" s="43">
        <v>3.0652528162420849E-3</v>
      </c>
    </row>
    <row r="185" spans="1:5" x14ac:dyDescent="0.2">
      <c r="A185" s="105" t="s">
        <v>464</v>
      </c>
      <c r="B185" s="43">
        <v>14250</v>
      </c>
      <c r="C185" s="43">
        <v>1.3544140347618806E-3</v>
      </c>
      <c r="D185" s="43">
        <v>14250</v>
      </c>
      <c r="E185" s="43">
        <v>1.3544140350837119E-3</v>
      </c>
    </row>
    <row r="186" spans="1:5" x14ac:dyDescent="0.2">
      <c r="A186" s="105" t="s">
        <v>71</v>
      </c>
      <c r="B186" s="43">
        <v>18000</v>
      </c>
      <c r="C186" s="43">
        <v>1.7108387807518494E-3</v>
      </c>
      <c r="D186" s="43">
        <v>18000</v>
      </c>
      <c r="E186" s="43">
        <v>1.7108387811583729E-3</v>
      </c>
    </row>
    <row r="187" spans="1:5" x14ac:dyDescent="0.2">
      <c r="A187" s="44" t="s">
        <v>532</v>
      </c>
      <c r="B187" s="43">
        <v>12500</v>
      </c>
      <c r="C187" s="43">
        <v>1.1880824866332287E-3</v>
      </c>
      <c r="D187" s="43">
        <v>12500</v>
      </c>
      <c r="E187" s="43">
        <v>1.1880824869155368E-3</v>
      </c>
    </row>
    <row r="188" spans="1:5" x14ac:dyDescent="0.2">
      <c r="A188" s="105" t="s">
        <v>191</v>
      </c>
      <c r="B188" s="43">
        <v>0</v>
      </c>
      <c r="C188" s="43">
        <v>0</v>
      </c>
      <c r="D188" s="43">
        <v>0</v>
      </c>
      <c r="E188" s="43">
        <v>0</v>
      </c>
    </row>
    <row r="189" spans="1:5" x14ac:dyDescent="0.2">
      <c r="A189" s="105" t="s">
        <v>208</v>
      </c>
      <c r="B189" s="43">
        <v>12500</v>
      </c>
      <c r="C189" s="43">
        <v>1.1880824866332287E-3</v>
      </c>
      <c r="D189" s="43">
        <v>12500</v>
      </c>
      <c r="E189" s="43">
        <v>1.1880824869155368E-3</v>
      </c>
    </row>
    <row r="190" spans="1:5" x14ac:dyDescent="0.2">
      <c r="A190" s="42" t="s">
        <v>500</v>
      </c>
      <c r="B190" s="43">
        <v>734821</v>
      </c>
      <c r="C190" s="43">
        <v>6.9842236872825258E-2</v>
      </c>
      <c r="D190" s="43">
        <v>820821</v>
      </c>
      <c r="E190" s="43">
        <v>7.8016244399399831E-2</v>
      </c>
    </row>
    <row r="191" spans="1:5" x14ac:dyDescent="0.2">
      <c r="A191" s="44" t="s">
        <v>533</v>
      </c>
      <c r="B191" s="43">
        <v>152770</v>
      </c>
      <c r="C191" s="43">
        <v>1.4520268918636668E-2</v>
      </c>
      <c r="D191" s="43">
        <v>148770</v>
      </c>
      <c r="E191" s="43">
        <v>1.4140082526273953E-2</v>
      </c>
    </row>
    <row r="192" spans="1:5" x14ac:dyDescent="0.2">
      <c r="A192" s="105" t="s">
        <v>101</v>
      </c>
      <c r="B192" s="43">
        <v>7500</v>
      </c>
      <c r="C192" s="43">
        <v>7.1284949197993714E-4</v>
      </c>
      <c r="D192" s="43">
        <v>5500</v>
      </c>
      <c r="E192" s="43">
        <v>5.2275629424283624E-4</v>
      </c>
    </row>
    <row r="193" spans="1:5" x14ac:dyDescent="0.2">
      <c r="A193" s="105" t="s">
        <v>94</v>
      </c>
      <c r="B193" s="43">
        <v>24000</v>
      </c>
      <c r="C193" s="43">
        <v>2.2811183743357989E-3</v>
      </c>
      <c r="D193" s="43">
        <v>22000</v>
      </c>
      <c r="E193" s="43">
        <v>2.091025176971345E-3</v>
      </c>
    </row>
    <row r="194" spans="1:5" x14ac:dyDescent="0.2">
      <c r="A194" s="105" t="s">
        <v>23</v>
      </c>
      <c r="B194" s="43">
        <v>73387</v>
      </c>
      <c r="C194" s="43">
        <v>6.9751847557242199E-3</v>
      </c>
      <c r="D194" s="43">
        <v>73387</v>
      </c>
      <c r="E194" s="43">
        <v>6.9751847573816398E-3</v>
      </c>
    </row>
    <row r="195" spans="1:5" x14ac:dyDescent="0.2">
      <c r="A195" s="105" t="s">
        <v>131</v>
      </c>
      <c r="B195" s="43">
        <v>18500</v>
      </c>
      <c r="C195" s="43">
        <v>1.7583620802171785E-3</v>
      </c>
      <c r="D195" s="43">
        <v>18500</v>
      </c>
      <c r="E195" s="43">
        <v>1.7583620806349944E-3</v>
      </c>
    </row>
    <row r="196" spans="1:5" x14ac:dyDescent="0.2">
      <c r="A196" s="105" t="s">
        <v>44</v>
      </c>
      <c r="B196" s="43">
        <v>29383</v>
      </c>
      <c r="C196" s="43">
        <v>2.7927542163795325E-3</v>
      </c>
      <c r="D196" s="43">
        <v>29383</v>
      </c>
      <c r="E196" s="43">
        <v>2.7927542170431375E-3</v>
      </c>
    </row>
    <row r="197" spans="1:5" x14ac:dyDescent="0.2">
      <c r="A197" s="44" t="s">
        <v>534</v>
      </c>
      <c r="B197" s="43">
        <v>212601</v>
      </c>
      <c r="C197" s="43">
        <v>2.0207001979256883E-2</v>
      </c>
      <c r="D197" s="43">
        <v>229601</v>
      </c>
      <c r="E197" s="43">
        <v>2.1822794166263534E-2</v>
      </c>
    </row>
    <row r="198" spans="1:5" x14ac:dyDescent="0.2">
      <c r="A198" s="105" t="s">
        <v>24</v>
      </c>
      <c r="B198" s="43">
        <v>105394</v>
      </c>
      <c r="C198" s="43">
        <v>1.0017341247697801E-2</v>
      </c>
      <c r="D198" s="43">
        <v>105394</v>
      </c>
      <c r="E198" s="43">
        <v>1.0017341250078087E-2</v>
      </c>
    </row>
    <row r="199" spans="1:5" x14ac:dyDescent="0.2">
      <c r="A199" s="105" t="s">
        <v>136</v>
      </c>
      <c r="B199" s="43">
        <v>22800</v>
      </c>
      <c r="C199" s="43">
        <v>2.1670624556190091E-3</v>
      </c>
      <c r="D199" s="43">
        <v>22800</v>
      </c>
      <c r="E199" s="43">
        <v>2.1670624561339392E-3</v>
      </c>
    </row>
    <row r="200" spans="1:5" x14ac:dyDescent="0.2">
      <c r="A200" s="105" t="s">
        <v>45</v>
      </c>
      <c r="B200" s="43">
        <v>34407</v>
      </c>
      <c r="C200" s="43">
        <v>3.2702683294071598E-3</v>
      </c>
      <c r="D200" s="43">
        <v>34407</v>
      </c>
      <c r="E200" s="43">
        <v>3.27026833018423E-3</v>
      </c>
    </row>
    <row r="201" spans="1:5" x14ac:dyDescent="0.2">
      <c r="A201" s="105" t="s">
        <v>485</v>
      </c>
      <c r="B201" s="43">
        <v>50000</v>
      </c>
      <c r="C201" s="43">
        <v>4.752329946532915E-3</v>
      </c>
      <c r="D201" s="43">
        <v>50000</v>
      </c>
      <c r="E201" s="43">
        <v>4.7523299476621471E-3</v>
      </c>
    </row>
    <row r="202" spans="1:5" x14ac:dyDescent="0.2">
      <c r="A202" s="105" t="s">
        <v>554</v>
      </c>
      <c r="B202" s="43"/>
      <c r="C202" s="43">
        <v>0</v>
      </c>
      <c r="D202" s="43">
        <v>7000</v>
      </c>
      <c r="E202" s="43">
        <v>6.6532619267270065E-4</v>
      </c>
    </row>
    <row r="203" spans="1:5" x14ac:dyDescent="0.2">
      <c r="A203" s="105" t="s">
        <v>559</v>
      </c>
      <c r="B203" s="43"/>
      <c r="C203" s="43">
        <v>0</v>
      </c>
      <c r="D203" s="43">
        <v>10000</v>
      </c>
      <c r="E203" s="43">
        <v>9.5046598953242947E-4</v>
      </c>
    </row>
    <row r="204" spans="1:5" x14ac:dyDescent="0.2">
      <c r="A204" s="44" t="s">
        <v>535</v>
      </c>
      <c r="B204" s="43">
        <v>67000</v>
      </c>
      <c r="C204" s="43">
        <v>6.3681221283541055E-3</v>
      </c>
      <c r="D204" s="43">
        <v>67000</v>
      </c>
      <c r="E204" s="43">
        <v>6.368122129867277E-3</v>
      </c>
    </row>
    <row r="205" spans="1:5" x14ac:dyDescent="0.2">
      <c r="A205" s="105" t="s">
        <v>81</v>
      </c>
      <c r="B205" s="43">
        <v>2000</v>
      </c>
      <c r="C205" s="43">
        <v>1.9009319786131659E-4</v>
      </c>
      <c r="D205" s="43">
        <v>2000</v>
      </c>
      <c r="E205" s="43">
        <v>1.9009319790648589E-4</v>
      </c>
    </row>
    <row r="206" spans="1:5" x14ac:dyDescent="0.2">
      <c r="A206" s="105" t="s">
        <v>484</v>
      </c>
      <c r="B206" s="43">
        <v>50000</v>
      </c>
      <c r="C206" s="43">
        <v>4.752329946532915E-3</v>
      </c>
      <c r="D206" s="43">
        <v>50000</v>
      </c>
      <c r="E206" s="43">
        <v>4.7523299476621471E-3</v>
      </c>
    </row>
    <row r="207" spans="1:5" x14ac:dyDescent="0.2">
      <c r="A207" s="105" t="s">
        <v>486</v>
      </c>
      <c r="B207" s="43">
        <v>15000</v>
      </c>
      <c r="C207" s="43">
        <v>1.4256989839598743E-3</v>
      </c>
      <c r="D207" s="43">
        <v>15000</v>
      </c>
      <c r="E207" s="43">
        <v>1.4256989842986441E-3</v>
      </c>
    </row>
    <row r="208" spans="1:5" x14ac:dyDescent="0.2">
      <c r="A208" s="44" t="s">
        <v>536</v>
      </c>
      <c r="B208" s="43">
        <v>168600</v>
      </c>
      <c r="C208" s="43">
        <v>1.602485657970899E-2</v>
      </c>
      <c r="D208" s="43">
        <v>168600</v>
      </c>
      <c r="E208" s="43">
        <v>1.602485658351676E-2</v>
      </c>
    </row>
    <row r="209" spans="1:5" x14ac:dyDescent="0.2">
      <c r="A209" s="105" t="s">
        <v>139</v>
      </c>
      <c r="B209" s="43">
        <v>114500</v>
      </c>
      <c r="C209" s="43">
        <v>1.0882835577560375E-2</v>
      </c>
      <c r="D209" s="43">
        <v>114500</v>
      </c>
      <c r="E209" s="43">
        <v>1.0882835580146317E-2</v>
      </c>
    </row>
    <row r="210" spans="1:5" x14ac:dyDescent="0.2">
      <c r="A210" s="105" t="s">
        <v>140</v>
      </c>
      <c r="B210" s="43">
        <v>54100</v>
      </c>
      <c r="C210" s="43">
        <v>5.1420210021486138E-3</v>
      </c>
      <c r="D210" s="43">
        <v>54100</v>
      </c>
      <c r="E210" s="43">
        <v>5.1420210033704429E-3</v>
      </c>
    </row>
    <row r="211" spans="1:5" x14ac:dyDescent="0.2">
      <c r="A211" s="44" t="s">
        <v>537</v>
      </c>
      <c r="B211" s="43">
        <v>20350</v>
      </c>
      <c r="C211" s="43">
        <v>1.9341982882388963E-3</v>
      </c>
      <c r="D211" s="43">
        <v>20350</v>
      </c>
      <c r="E211" s="43">
        <v>1.934198288698494E-3</v>
      </c>
    </row>
    <row r="212" spans="1:5" x14ac:dyDescent="0.2">
      <c r="A212" s="105" t="s">
        <v>138</v>
      </c>
      <c r="B212" s="43">
        <v>18350</v>
      </c>
      <c r="C212" s="43">
        <v>1.7441050903775797E-3</v>
      </c>
      <c r="D212" s="43">
        <v>18350</v>
      </c>
      <c r="E212" s="43">
        <v>1.7441050907920079E-3</v>
      </c>
    </row>
    <row r="213" spans="1:5" x14ac:dyDescent="0.2">
      <c r="A213" s="105" t="s">
        <v>171</v>
      </c>
      <c r="B213" s="43">
        <v>2000</v>
      </c>
      <c r="C213" s="43">
        <v>1.9009319786131659E-4</v>
      </c>
      <c r="D213" s="43">
        <v>2000</v>
      </c>
      <c r="E213" s="43">
        <v>1.9009319790648589E-4</v>
      </c>
    </row>
    <row r="214" spans="1:5" x14ac:dyDescent="0.2">
      <c r="A214" s="44" t="s">
        <v>538</v>
      </c>
      <c r="B214" s="43">
        <v>107500</v>
      </c>
      <c r="C214" s="43">
        <v>1.0217509385045766E-2</v>
      </c>
      <c r="D214" s="43">
        <v>177500</v>
      </c>
      <c r="E214" s="43">
        <v>1.6870771314200624E-2</v>
      </c>
    </row>
    <row r="215" spans="1:5" x14ac:dyDescent="0.2">
      <c r="A215" s="105" t="s">
        <v>468</v>
      </c>
      <c r="B215" s="43">
        <v>3500</v>
      </c>
      <c r="C215" s="43">
        <v>3.3266309625730402E-4</v>
      </c>
      <c r="D215" s="43">
        <v>3500</v>
      </c>
      <c r="E215" s="43">
        <v>3.3266309633635032E-4</v>
      </c>
    </row>
    <row r="216" spans="1:5" x14ac:dyDescent="0.2">
      <c r="A216" s="105" t="s">
        <v>170</v>
      </c>
      <c r="B216" s="43">
        <v>30000</v>
      </c>
      <c r="C216" s="43">
        <v>2.8513979679197486E-3</v>
      </c>
      <c r="D216" s="43">
        <v>30000</v>
      </c>
      <c r="E216" s="43">
        <v>2.8513979685972882E-3</v>
      </c>
    </row>
    <row r="217" spans="1:5" x14ac:dyDescent="0.2">
      <c r="A217" s="105" t="s">
        <v>223</v>
      </c>
      <c r="B217" s="43">
        <v>8000</v>
      </c>
      <c r="C217" s="43">
        <v>7.6037279144526636E-4</v>
      </c>
      <c r="D217" s="43">
        <v>8000</v>
      </c>
      <c r="E217" s="43">
        <v>7.6037279162594355E-4</v>
      </c>
    </row>
    <row r="218" spans="1:5" x14ac:dyDescent="0.2">
      <c r="A218" s="105" t="s">
        <v>467</v>
      </c>
      <c r="B218" s="43">
        <v>1000</v>
      </c>
      <c r="C218" s="43">
        <v>9.5046598930658295E-5</v>
      </c>
      <c r="D218" s="43">
        <v>1000</v>
      </c>
      <c r="E218" s="43">
        <v>9.5046598953242944E-5</v>
      </c>
    </row>
    <row r="219" spans="1:5" x14ac:dyDescent="0.2">
      <c r="A219" s="105" t="s">
        <v>466</v>
      </c>
      <c r="B219" s="43">
        <v>1400</v>
      </c>
      <c r="C219" s="43">
        <v>1.330652385029216E-4</v>
      </c>
      <c r="D219" s="43">
        <v>1400</v>
      </c>
      <c r="E219" s="43">
        <v>1.3306523853454013E-4</v>
      </c>
    </row>
    <row r="220" spans="1:5" x14ac:dyDescent="0.2">
      <c r="A220" s="105" t="s">
        <v>222</v>
      </c>
      <c r="B220" s="43">
        <v>4000</v>
      </c>
      <c r="C220" s="43">
        <v>3.8018639572263318E-4</v>
      </c>
      <c r="D220" s="43">
        <v>4000</v>
      </c>
      <c r="E220" s="43">
        <v>3.8018639581297178E-4</v>
      </c>
    </row>
    <row r="221" spans="1:5" x14ac:dyDescent="0.2">
      <c r="A221" s="105" t="s">
        <v>137</v>
      </c>
      <c r="B221" s="43">
        <v>44000</v>
      </c>
      <c r="C221" s="43">
        <v>4.1820503529489648E-3</v>
      </c>
      <c r="D221" s="43">
        <v>44000</v>
      </c>
      <c r="E221" s="43">
        <v>4.1820503539426899E-3</v>
      </c>
    </row>
    <row r="222" spans="1:5" x14ac:dyDescent="0.2">
      <c r="A222" s="105" t="s">
        <v>221</v>
      </c>
      <c r="B222" s="43">
        <v>15600</v>
      </c>
      <c r="C222" s="43">
        <v>1.4827269433182694E-3</v>
      </c>
      <c r="D222" s="43">
        <v>15600</v>
      </c>
      <c r="E222" s="43">
        <v>1.48272694367059E-3</v>
      </c>
    </row>
    <row r="223" spans="1:5" x14ac:dyDescent="0.2">
      <c r="A223" s="105" t="s">
        <v>555</v>
      </c>
      <c r="B223" s="43"/>
      <c r="C223" s="43">
        <v>0</v>
      </c>
      <c r="D223" s="43">
        <v>6000</v>
      </c>
      <c r="E223" s="43">
        <v>5.7027959371945764E-4</v>
      </c>
    </row>
    <row r="224" spans="1:5" x14ac:dyDescent="0.2">
      <c r="A224" s="105" t="s">
        <v>558</v>
      </c>
      <c r="B224" s="43"/>
      <c r="C224" s="43">
        <v>0</v>
      </c>
      <c r="D224" s="43">
        <v>64000</v>
      </c>
      <c r="E224" s="43">
        <v>6.0829823330075484E-3</v>
      </c>
    </row>
    <row r="225" spans="1:5" x14ac:dyDescent="0.2">
      <c r="A225" s="44" t="s">
        <v>539</v>
      </c>
      <c r="B225" s="43">
        <v>6000</v>
      </c>
      <c r="C225" s="43">
        <v>5.7027959358394971E-4</v>
      </c>
      <c r="D225" s="43">
        <v>9000</v>
      </c>
      <c r="E225" s="43">
        <v>8.5541939057918646E-4</v>
      </c>
    </row>
    <row r="226" spans="1:5" x14ac:dyDescent="0.2">
      <c r="A226" s="105" t="s">
        <v>88</v>
      </c>
      <c r="B226" s="43">
        <v>6000</v>
      </c>
      <c r="C226" s="43">
        <v>5.7027959358394971E-4</v>
      </c>
      <c r="D226" s="43">
        <v>9000</v>
      </c>
      <c r="E226" s="43">
        <v>8.5541939057918646E-4</v>
      </c>
    </row>
    <row r="227" spans="1:5" x14ac:dyDescent="0.2">
      <c r="A227" s="42" t="s">
        <v>501</v>
      </c>
      <c r="B227" s="43">
        <v>284252</v>
      </c>
      <c r="C227" s="43">
        <v>2.7017185839237481E-2</v>
      </c>
      <c r="D227" s="43">
        <v>279352</v>
      </c>
      <c r="E227" s="43">
        <v>2.6551457510786323E-2</v>
      </c>
    </row>
    <row r="228" spans="1:5" x14ac:dyDescent="0.2">
      <c r="A228" s="44" t="s">
        <v>540</v>
      </c>
      <c r="B228" s="43">
        <v>86732</v>
      </c>
      <c r="C228" s="43">
        <v>8.2435816184538557E-3</v>
      </c>
      <c r="D228" s="43">
        <v>83732</v>
      </c>
      <c r="E228" s="43">
        <v>7.9584418235529378E-3</v>
      </c>
    </row>
    <row r="229" spans="1:5" x14ac:dyDescent="0.2">
      <c r="A229" s="105" t="s">
        <v>95</v>
      </c>
      <c r="B229" s="43">
        <v>19000</v>
      </c>
      <c r="C229" s="43">
        <v>1.8058853796825076E-3</v>
      </c>
      <c r="D229" s="43">
        <v>16000</v>
      </c>
      <c r="E229" s="43">
        <v>1.5207455832518871E-3</v>
      </c>
    </row>
    <row r="230" spans="1:5" x14ac:dyDescent="0.2">
      <c r="A230" s="105" t="s">
        <v>25</v>
      </c>
      <c r="B230" s="43">
        <v>21149</v>
      </c>
      <c r="C230" s="43">
        <v>2.010140520784492E-3</v>
      </c>
      <c r="D230" s="43">
        <v>21149</v>
      </c>
      <c r="E230" s="43">
        <v>2.0101405212621351E-3</v>
      </c>
    </row>
    <row r="231" spans="1:5" x14ac:dyDescent="0.2">
      <c r="A231" s="105" t="s">
        <v>46</v>
      </c>
      <c r="B231" s="43">
        <v>6583</v>
      </c>
      <c r="C231" s="43">
        <v>6.2569176076052353E-4</v>
      </c>
      <c r="D231" s="43">
        <v>6583</v>
      </c>
      <c r="E231" s="43">
        <v>6.2569176090919833E-4</v>
      </c>
    </row>
    <row r="232" spans="1:5" x14ac:dyDescent="0.2">
      <c r="A232" s="105" t="s">
        <v>209</v>
      </c>
      <c r="B232" s="43">
        <v>40000</v>
      </c>
      <c r="C232" s="43">
        <v>3.8018639572263316E-3</v>
      </c>
      <c r="D232" s="43">
        <v>40000</v>
      </c>
      <c r="E232" s="43">
        <v>3.8018639581297179E-3</v>
      </c>
    </row>
    <row r="233" spans="1:5" x14ac:dyDescent="0.2">
      <c r="A233" s="44" t="s">
        <v>541</v>
      </c>
      <c r="B233" s="43">
        <v>120500</v>
      </c>
      <c r="C233" s="43">
        <v>1.1453115171144324E-2</v>
      </c>
      <c r="D233" s="43">
        <v>120500</v>
      </c>
      <c r="E233" s="43">
        <v>1.1453115173865774E-2</v>
      </c>
    </row>
    <row r="234" spans="1:5" x14ac:dyDescent="0.2">
      <c r="A234" s="105" t="s">
        <v>167</v>
      </c>
      <c r="B234" s="43">
        <v>11500</v>
      </c>
      <c r="C234" s="43">
        <v>1.0930358877025703E-3</v>
      </c>
      <c r="D234" s="43">
        <v>11500</v>
      </c>
      <c r="E234" s="43">
        <v>1.0930358879622938E-3</v>
      </c>
    </row>
    <row r="235" spans="1:5" x14ac:dyDescent="0.2">
      <c r="A235" s="105" t="s">
        <v>102</v>
      </c>
      <c r="B235" s="43">
        <v>10000</v>
      </c>
      <c r="C235" s="43">
        <v>9.5046598930658289E-4</v>
      </c>
      <c r="D235" s="43">
        <v>10000</v>
      </c>
      <c r="E235" s="43">
        <v>9.5046598953242947E-4</v>
      </c>
    </row>
    <row r="236" spans="1:5" x14ac:dyDescent="0.2">
      <c r="A236" s="105" t="s">
        <v>173</v>
      </c>
      <c r="B236" s="43">
        <v>45000</v>
      </c>
      <c r="C236" s="43">
        <v>4.2770969518796231E-3</v>
      </c>
      <c r="D236" s="43">
        <v>45000</v>
      </c>
      <c r="E236" s="43">
        <v>4.2770969528959325E-3</v>
      </c>
    </row>
    <row r="237" spans="1:5" x14ac:dyDescent="0.2">
      <c r="A237" s="105" t="s">
        <v>82</v>
      </c>
      <c r="B237" s="43">
        <v>39000</v>
      </c>
      <c r="C237" s="43">
        <v>3.7068173582956734E-3</v>
      </c>
      <c r="D237" s="43">
        <v>39000</v>
      </c>
      <c r="E237" s="43">
        <v>3.7068173591764749E-3</v>
      </c>
    </row>
    <row r="238" spans="1:5" x14ac:dyDescent="0.2">
      <c r="A238" s="105" t="s">
        <v>487</v>
      </c>
      <c r="B238" s="43">
        <v>15000</v>
      </c>
      <c r="C238" s="43">
        <v>1.4256989839598743E-3</v>
      </c>
      <c r="D238" s="43">
        <v>15000</v>
      </c>
      <c r="E238" s="43">
        <v>1.4256989842986441E-3</v>
      </c>
    </row>
    <row r="239" spans="1:5" x14ac:dyDescent="0.2">
      <c r="A239" s="44" t="s">
        <v>542</v>
      </c>
      <c r="B239" s="43">
        <v>77020</v>
      </c>
      <c r="C239" s="43">
        <v>7.3204890496393017E-3</v>
      </c>
      <c r="D239" s="43">
        <v>75120</v>
      </c>
      <c r="E239" s="43">
        <v>7.1399005133676099E-3</v>
      </c>
    </row>
    <row r="240" spans="1:5" x14ac:dyDescent="0.2">
      <c r="A240" s="105" t="s">
        <v>172</v>
      </c>
      <c r="B240" s="43">
        <v>26620</v>
      </c>
      <c r="C240" s="43">
        <v>2.5301404635341236E-3</v>
      </c>
      <c r="D240" s="43">
        <v>26620</v>
      </c>
      <c r="E240" s="43">
        <v>2.5301404641353271E-3</v>
      </c>
    </row>
    <row r="241" spans="1:5" x14ac:dyDescent="0.2">
      <c r="A241" s="105" t="s">
        <v>141</v>
      </c>
      <c r="B241" s="43">
        <v>24900</v>
      </c>
      <c r="C241" s="43">
        <v>2.3666603133733915E-3</v>
      </c>
      <c r="D241" s="43">
        <v>23000</v>
      </c>
      <c r="E241" s="43">
        <v>2.1860717759245875E-3</v>
      </c>
    </row>
    <row r="242" spans="1:5" x14ac:dyDescent="0.2">
      <c r="A242" s="105" t="s">
        <v>225</v>
      </c>
      <c r="B242" s="43">
        <v>25500</v>
      </c>
      <c r="C242" s="43">
        <v>2.4236882727317866E-3</v>
      </c>
      <c r="D242" s="43">
        <v>25500</v>
      </c>
      <c r="E242" s="43">
        <v>2.4236882733076953E-3</v>
      </c>
    </row>
    <row r="243" spans="1:5" x14ac:dyDescent="0.2">
      <c r="A243" s="42" t="s">
        <v>502</v>
      </c>
      <c r="B243" s="43">
        <v>116600</v>
      </c>
      <c r="C243" s="43">
        <v>1.1082433435314757E-2</v>
      </c>
      <c r="D243" s="43">
        <v>116600</v>
      </c>
      <c r="E243" s="43">
        <v>1.1082433437948127E-2</v>
      </c>
    </row>
    <row r="244" spans="1:5" x14ac:dyDescent="0.2">
      <c r="A244" s="44" t="s">
        <v>543</v>
      </c>
      <c r="B244" s="43">
        <v>64100</v>
      </c>
      <c r="C244" s="43">
        <v>6.0924869914551968E-3</v>
      </c>
      <c r="D244" s="43">
        <v>64100</v>
      </c>
      <c r="E244" s="43">
        <v>6.092486992902873E-3</v>
      </c>
    </row>
    <row r="245" spans="1:5" x14ac:dyDescent="0.2">
      <c r="A245" s="105" t="s">
        <v>199</v>
      </c>
      <c r="B245" s="43">
        <v>1600</v>
      </c>
      <c r="C245" s="43">
        <v>1.5207455828905326E-4</v>
      </c>
      <c r="D245" s="43">
        <v>1600</v>
      </c>
      <c r="E245" s="43">
        <v>1.5207455832518872E-4</v>
      </c>
    </row>
    <row r="246" spans="1:5" x14ac:dyDescent="0.2">
      <c r="A246" s="105" t="s">
        <v>175</v>
      </c>
      <c r="B246" s="43">
        <v>0</v>
      </c>
      <c r="C246" s="43">
        <v>0</v>
      </c>
      <c r="D246" s="43">
        <v>0</v>
      </c>
      <c r="E246" s="43">
        <v>0</v>
      </c>
    </row>
    <row r="247" spans="1:5" x14ac:dyDescent="0.2">
      <c r="A247" s="105" t="s">
        <v>143</v>
      </c>
      <c r="B247" s="43">
        <v>62500</v>
      </c>
      <c r="C247" s="43">
        <v>5.9404124331661435E-3</v>
      </c>
      <c r="D247" s="43">
        <v>62500</v>
      </c>
      <c r="E247" s="43">
        <v>5.9404124345776837E-3</v>
      </c>
    </row>
    <row r="248" spans="1:5" x14ac:dyDescent="0.2">
      <c r="A248" s="44" t="s">
        <v>544</v>
      </c>
      <c r="B248" s="43">
        <v>50500</v>
      </c>
      <c r="C248" s="43">
        <v>4.7998532459982441E-3</v>
      </c>
      <c r="D248" s="43">
        <v>50500</v>
      </c>
      <c r="E248" s="43">
        <v>4.7998532471387684E-3</v>
      </c>
    </row>
    <row r="249" spans="1:5" x14ac:dyDescent="0.2">
      <c r="A249" s="105" t="s">
        <v>174</v>
      </c>
      <c r="B249" s="43">
        <v>50500</v>
      </c>
      <c r="C249" s="43">
        <v>4.7998532459982441E-3</v>
      </c>
      <c r="D249" s="43">
        <v>50500</v>
      </c>
      <c r="E249" s="43">
        <v>4.7998532471387684E-3</v>
      </c>
    </row>
    <row r="250" spans="1:5" x14ac:dyDescent="0.2">
      <c r="A250" s="105" t="s">
        <v>202</v>
      </c>
      <c r="B250" s="43">
        <v>0</v>
      </c>
      <c r="C250" s="43">
        <v>0</v>
      </c>
      <c r="D250" s="43">
        <v>0</v>
      </c>
      <c r="E250" s="43">
        <v>0</v>
      </c>
    </row>
    <row r="251" spans="1:5" x14ac:dyDescent="0.2">
      <c r="A251" s="44" t="s">
        <v>545</v>
      </c>
      <c r="B251" s="43">
        <v>2000</v>
      </c>
      <c r="C251" s="43">
        <v>1.9009319786131659E-4</v>
      </c>
      <c r="D251" s="43">
        <v>2000</v>
      </c>
      <c r="E251" s="43">
        <v>1.9009319790648589E-4</v>
      </c>
    </row>
    <row r="252" spans="1:5" x14ac:dyDescent="0.2">
      <c r="A252" s="105" t="s">
        <v>198</v>
      </c>
      <c r="B252" s="43">
        <v>2000</v>
      </c>
      <c r="C252" s="43">
        <v>1.9009319786131659E-4</v>
      </c>
      <c r="D252" s="43">
        <v>2000</v>
      </c>
      <c r="E252" s="43">
        <v>1.9009319790648589E-4</v>
      </c>
    </row>
    <row r="253" spans="1:5" x14ac:dyDescent="0.2">
      <c r="A253" s="42" t="s">
        <v>503</v>
      </c>
      <c r="B253" s="43">
        <v>47428</v>
      </c>
      <c r="C253" s="43">
        <v>4.5078700940832618E-3</v>
      </c>
      <c r="D253" s="43">
        <v>47228</v>
      </c>
      <c r="E253" s="43">
        <v>4.4888607753637575E-3</v>
      </c>
    </row>
    <row r="254" spans="1:5" x14ac:dyDescent="0.2">
      <c r="A254" s="44" t="s">
        <v>546</v>
      </c>
      <c r="B254" s="43">
        <v>47428</v>
      </c>
      <c r="C254" s="43">
        <v>4.5078700940832618E-3</v>
      </c>
      <c r="D254" s="43">
        <v>47228</v>
      </c>
      <c r="E254" s="43">
        <v>4.4888607753637575E-3</v>
      </c>
    </row>
    <row r="255" spans="1:5" x14ac:dyDescent="0.2">
      <c r="A255" s="105" t="s">
        <v>200</v>
      </c>
      <c r="B255" s="43">
        <v>2200</v>
      </c>
      <c r="C255" s="43">
        <v>2.0910251764744825E-4</v>
      </c>
      <c r="D255" s="43">
        <v>2000</v>
      </c>
      <c r="E255" s="43">
        <v>1.9009319790648589E-4</v>
      </c>
    </row>
    <row r="256" spans="1:5" x14ac:dyDescent="0.2">
      <c r="A256" s="105" t="s">
        <v>142</v>
      </c>
      <c r="B256" s="43">
        <v>13300</v>
      </c>
      <c r="C256" s="43">
        <v>1.2641197657777552E-3</v>
      </c>
      <c r="D256" s="43">
        <v>13300</v>
      </c>
      <c r="E256" s="43">
        <v>1.2641197660781312E-3</v>
      </c>
    </row>
    <row r="257" spans="1:5" x14ac:dyDescent="0.2">
      <c r="A257" s="105" t="s">
        <v>122</v>
      </c>
      <c r="B257" s="43">
        <v>5000</v>
      </c>
      <c r="C257" s="43">
        <v>4.7523299465329145E-4</v>
      </c>
      <c r="D257" s="43">
        <v>5000</v>
      </c>
      <c r="E257" s="43">
        <v>4.7523299476621473E-4</v>
      </c>
    </row>
    <row r="258" spans="1:5" x14ac:dyDescent="0.2">
      <c r="A258" s="105" t="s">
        <v>176</v>
      </c>
      <c r="B258" s="43">
        <v>5040</v>
      </c>
      <c r="C258" s="43">
        <v>4.7903485861051779E-4</v>
      </c>
      <c r="D258" s="43">
        <v>5040</v>
      </c>
      <c r="E258" s="43">
        <v>4.7903485872434443E-4</v>
      </c>
    </row>
    <row r="259" spans="1:5" x14ac:dyDescent="0.2">
      <c r="A259" s="105" t="s">
        <v>26</v>
      </c>
      <c r="B259" s="43">
        <v>21888</v>
      </c>
      <c r="C259" s="43">
        <v>2.0803799573942488E-3</v>
      </c>
      <c r="D259" s="43">
        <v>21888</v>
      </c>
      <c r="E259" s="43">
        <v>2.0803799578885816E-3</v>
      </c>
    </row>
    <row r="260" spans="1:5" x14ac:dyDescent="0.2">
      <c r="A260" s="42" t="s">
        <v>504</v>
      </c>
      <c r="B260" s="43">
        <v>118690</v>
      </c>
      <c r="C260" s="43">
        <v>1.1281080827079832E-2</v>
      </c>
      <c r="D260" s="43">
        <v>101160</v>
      </c>
      <c r="E260" s="43">
        <v>9.6149139501100558E-3</v>
      </c>
    </row>
    <row r="261" spans="1:5" x14ac:dyDescent="0.2">
      <c r="A261" s="44" t="s">
        <v>547</v>
      </c>
      <c r="B261" s="43">
        <v>118690</v>
      </c>
      <c r="C261" s="43">
        <v>1.1281080827079832E-2</v>
      </c>
      <c r="D261" s="43">
        <v>101160</v>
      </c>
      <c r="E261" s="43">
        <v>9.6149139501100558E-3</v>
      </c>
    </row>
    <row r="262" spans="1:5" x14ac:dyDescent="0.2">
      <c r="A262" s="105" t="s">
        <v>119</v>
      </c>
      <c r="B262" s="43">
        <v>10000</v>
      </c>
      <c r="C262" s="43">
        <v>9.5046598930658289E-4</v>
      </c>
      <c r="D262" s="43">
        <v>10000</v>
      </c>
      <c r="E262" s="43">
        <v>9.5046598953242947E-4</v>
      </c>
    </row>
    <row r="263" spans="1:5" x14ac:dyDescent="0.2">
      <c r="A263" s="105" t="s">
        <v>179</v>
      </c>
      <c r="B263" s="43">
        <v>103560</v>
      </c>
      <c r="C263" s="43">
        <v>9.8430257852589725E-3</v>
      </c>
      <c r="D263" s="43">
        <v>84950</v>
      </c>
      <c r="E263" s="43">
        <v>8.0742085810779889E-3</v>
      </c>
    </row>
    <row r="264" spans="1:5" x14ac:dyDescent="0.2">
      <c r="A264" s="105" t="s">
        <v>224</v>
      </c>
      <c r="B264" s="43">
        <v>5130</v>
      </c>
      <c r="C264" s="43">
        <v>4.8758905251427702E-4</v>
      </c>
      <c r="D264" s="43">
        <v>5130</v>
      </c>
      <c r="E264" s="43">
        <v>4.8758905263013633E-4</v>
      </c>
    </row>
    <row r="265" spans="1:5" x14ac:dyDescent="0.2">
      <c r="A265" s="105" t="s">
        <v>557</v>
      </c>
      <c r="B265" s="43"/>
      <c r="C265" s="43">
        <v>0</v>
      </c>
      <c r="D265" s="43">
        <v>1080</v>
      </c>
      <c r="E265" s="43">
        <v>1.0265032686950239E-4</v>
      </c>
    </row>
    <row r="266" spans="1:5" x14ac:dyDescent="0.2">
      <c r="A266" s="42" t="s">
        <v>505</v>
      </c>
      <c r="B266" s="43">
        <v>1180748</v>
      </c>
      <c r="C266" s="43">
        <v>0.11222608159417692</v>
      </c>
      <c r="D266" s="43">
        <v>1124317</v>
      </c>
      <c r="E266" s="43">
        <v>0.10686250699531324</v>
      </c>
    </row>
    <row r="267" spans="1:5" x14ac:dyDescent="0.2">
      <c r="A267" s="44" t="s">
        <v>548</v>
      </c>
      <c r="B267" s="43">
        <v>1123668</v>
      </c>
      <c r="C267" s="43">
        <v>0.10680082172721495</v>
      </c>
      <c r="D267" s="43">
        <v>1081237</v>
      </c>
      <c r="E267" s="43">
        <v>0.10276789951240754</v>
      </c>
    </row>
    <row r="268" spans="1:5" x14ac:dyDescent="0.2">
      <c r="A268" s="105" t="s">
        <v>83</v>
      </c>
      <c r="B268" s="43">
        <v>4000</v>
      </c>
      <c r="C268" s="43">
        <v>3.8018639572263318E-4</v>
      </c>
      <c r="D268" s="43">
        <v>4000</v>
      </c>
      <c r="E268" s="43">
        <v>3.8018639581297178E-4</v>
      </c>
    </row>
    <row r="269" spans="1:5" x14ac:dyDescent="0.2">
      <c r="A269" s="105" t="s">
        <v>456</v>
      </c>
      <c r="B269" s="43">
        <v>57016</v>
      </c>
      <c r="C269" s="43">
        <v>5.4191768846304136E-3</v>
      </c>
      <c r="D269" s="43">
        <v>57016</v>
      </c>
      <c r="E269" s="43">
        <v>5.4191768859180997E-3</v>
      </c>
    </row>
    <row r="270" spans="1:5" x14ac:dyDescent="0.2">
      <c r="A270" s="105" t="s">
        <v>15</v>
      </c>
      <c r="B270" s="43">
        <v>10123</v>
      </c>
      <c r="C270" s="43">
        <v>9.6215672097505389E-4</v>
      </c>
      <c r="D270" s="43">
        <v>10123</v>
      </c>
      <c r="E270" s="43">
        <v>9.621567212036783E-4</v>
      </c>
    </row>
    <row r="271" spans="1:5" x14ac:dyDescent="0.2">
      <c r="A271" s="105" t="s">
        <v>11</v>
      </c>
      <c r="B271" s="43">
        <v>26087</v>
      </c>
      <c r="C271" s="43">
        <v>2.4794806263040829E-3</v>
      </c>
      <c r="D271" s="43">
        <v>26087</v>
      </c>
      <c r="E271" s="43">
        <v>2.4794806268932487E-3</v>
      </c>
    </row>
    <row r="272" spans="1:5" x14ac:dyDescent="0.2">
      <c r="A272" s="105" t="s">
        <v>14</v>
      </c>
      <c r="B272" s="43">
        <v>96862</v>
      </c>
      <c r="C272" s="43">
        <v>9.2064036656214227E-3</v>
      </c>
      <c r="D272" s="43">
        <v>96862</v>
      </c>
      <c r="E272" s="43">
        <v>9.2064036678090183E-3</v>
      </c>
    </row>
    <row r="273" spans="1:5" x14ac:dyDescent="0.2">
      <c r="A273" s="105" t="s">
        <v>1</v>
      </c>
      <c r="B273" s="43">
        <v>13036</v>
      </c>
      <c r="C273" s="43">
        <v>1.2390274636600615E-3</v>
      </c>
      <c r="D273" s="43">
        <v>13036</v>
      </c>
      <c r="E273" s="43">
        <v>1.2390274639544751E-3</v>
      </c>
    </row>
    <row r="274" spans="1:5" x14ac:dyDescent="0.2">
      <c r="A274" s="105" t="s">
        <v>3</v>
      </c>
      <c r="B274" s="43">
        <v>9984</v>
      </c>
      <c r="C274" s="43">
        <v>9.4894524372369235E-4</v>
      </c>
      <c r="D274" s="43">
        <v>9984</v>
      </c>
      <c r="E274" s="43">
        <v>9.4894524394917757E-4</v>
      </c>
    </row>
    <row r="275" spans="1:5" x14ac:dyDescent="0.2">
      <c r="A275" s="105" t="s">
        <v>0</v>
      </c>
      <c r="B275" s="43">
        <v>26653</v>
      </c>
      <c r="C275" s="43">
        <v>2.5332770012988356E-3</v>
      </c>
      <c r="D275" s="43">
        <v>26653</v>
      </c>
      <c r="E275" s="43">
        <v>2.5332770019007842E-3</v>
      </c>
    </row>
    <row r="276" spans="1:5" x14ac:dyDescent="0.2">
      <c r="A276" s="105" t="s">
        <v>8</v>
      </c>
      <c r="B276" s="43">
        <v>18791</v>
      </c>
      <c r="C276" s="43">
        <v>1.7860206405059999E-3</v>
      </c>
      <c r="D276" s="43">
        <v>18791</v>
      </c>
      <c r="E276" s="43">
        <v>1.7860206409303881E-3</v>
      </c>
    </row>
    <row r="277" spans="1:5" x14ac:dyDescent="0.2">
      <c r="A277" s="105" t="s">
        <v>27</v>
      </c>
      <c r="B277" s="43">
        <v>176841</v>
      </c>
      <c r="C277" s="43">
        <v>1.6808135601496542E-2</v>
      </c>
      <c r="D277" s="43">
        <v>176841</v>
      </c>
      <c r="E277" s="43">
        <v>1.6808135605490434E-2</v>
      </c>
    </row>
    <row r="278" spans="1:5" x14ac:dyDescent="0.2">
      <c r="A278" s="105" t="s">
        <v>112</v>
      </c>
      <c r="B278" s="43">
        <v>4000</v>
      </c>
      <c r="C278" s="43">
        <v>3.8018639572263318E-4</v>
      </c>
      <c r="D278" s="43">
        <v>3200</v>
      </c>
      <c r="E278" s="43">
        <v>3.0414911665037743E-4</v>
      </c>
    </row>
    <row r="279" spans="1:5" x14ac:dyDescent="0.2">
      <c r="A279" s="105" t="s">
        <v>196</v>
      </c>
      <c r="B279" s="43">
        <v>5050</v>
      </c>
      <c r="C279" s="43">
        <v>4.7998532459982439E-4</v>
      </c>
      <c r="D279" s="43">
        <v>4550</v>
      </c>
      <c r="E279" s="43">
        <v>4.3246202523725542E-4</v>
      </c>
    </row>
    <row r="280" spans="1:5" x14ac:dyDescent="0.2">
      <c r="A280" s="105" t="s">
        <v>53</v>
      </c>
      <c r="B280" s="43">
        <v>0</v>
      </c>
      <c r="C280" s="43">
        <v>0</v>
      </c>
      <c r="D280" s="43">
        <v>0</v>
      </c>
      <c r="E280" s="43">
        <v>0</v>
      </c>
    </row>
    <row r="281" spans="1:5" x14ac:dyDescent="0.2">
      <c r="A281" s="105" t="s">
        <v>54</v>
      </c>
      <c r="B281" s="43">
        <v>0</v>
      </c>
      <c r="C281" s="43">
        <v>0</v>
      </c>
      <c r="D281" s="43">
        <v>0</v>
      </c>
      <c r="E281" s="43">
        <v>0</v>
      </c>
    </row>
    <row r="282" spans="1:5" x14ac:dyDescent="0.2">
      <c r="A282" s="105" t="s">
        <v>183</v>
      </c>
      <c r="B282" s="43">
        <v>1000</v>
      </c>
      <c r="C282" s="43">
        <v>9.5046598930658295E-5</v>
      </c>
      <c r="D282" s="43">
        <v>1000</v>
      </c>
      <c r="E282" s="43">
        <v>9.5046598953242944E-5</v>
      </c>
    </row>
    <row r="283" spans="1:5" x14ac:dyDescent="0.2">
      <c r="A283" s="105" t="s">
        <v>190</v>
      </c>
      <c r="B283" s="43">
        <v>25501</v>
      </c>
      <c r="C283" s="43">
        <v>2.4237833193307169E-3</v>
      </c>
      <c r="D283" s="43">
        <v>25501</v>
      </c>
      <c r="E283" s="43">
        <v>2.4237833199066481E-3</v>
      </c>
    </row>
    <row r="284" spans="1:5" x14ac:dyDescent="0.2">
      <c r="A284" s="105" t="s">
        <v>96</v>
      </c>
      <c r="B284" s="43">
        <v>20000</v>
      </c>
      <c r="C284" s="43">
        <v>1.9009319786131658E-3</v>
      </c>
      <c r="D284" s="43">
        <v>17500</v>
      </c>
      <c r="E284" s="43">
        <v>1.6633154816817516E-3</v>
      </c>
    </row>
    <row r="285" spans="1:5" x14ac:dyDescent="0.2">
      <c r="A285" s="105" t="s">
        <v>103</v>
      </c>
      <c r="B285" s="43">
        <v>10000</v>
      </c>
      <c r="C285" s="43">
        <v>9.5046598930658289E-4</v>
      </c>
      <c r="D285" s="43">
        <v>6000</v>
      </c>
      <c r="E285" s="43">
        <v>5.7027959371945764E-4</v>
      </c>
    </row>
    <row r="286" spans="1:5" x14ac:dyDescent="0.2">
      <c r="A286" s="105" t="s">
        <v>114</v>
      </c>
      <c r="B286" s="43">
        <v>4500</v>
      </c>
      <c r="C286" s="43">
        <v>4.2770969518796234E-4</v>
      </c>
      <c r="D286" s="43">
        <v>4500</v>
      </c>
      <c r="E286" s="43">
        <v>4.2770969528959323E-4</v>
      </c>
    </row>
    <row r="287" spans="1:5" x14ac:dyDescent="0.2">
      <c r="A287" s="105" t="s">
        <v>125</v>
      </c>
      <c r="B287" s="43">
        <v>16600</v>
      </c>
      <c r="C287" s="43">
        <v>1.5777735422489276E-3</v>
      </c>
      <c r="D287" s="43">
        <v>16600</v>
      </c>
      <c r="E287" s="43">
        <v>1.5777735426238328E-3</v>
      </c>
    </row>
    <row r="288" spans="1:5" x14ac:dyDescent="0.2">
      <c r="A288" s="105" t="s">
        <v>182</v>
      </c>
      <c r="B288" s="43">
        <v>5000</v>
      </c>
      <c r="C288" s="43">
        <v>4.7523299465329145E-4</v>
      </c>
      <c r="D288" s="43">
        <v>4000</v>
      </c>
      <c r="E288" s="43">
        <v>3.8018639581297178E-4</v>
      </c>
    </row>
    <row r="289" spans="1:5" x14ac:dyDescent="0.2">
      <c r="A289" s="105" t="s">
        <v>115</v>
      </c>
      <c r="B289" s="43">
        <v>3000</v>
      </c>
      <c r="C289" s="43">
        <v>2.8513979679197486E-4</v>
      </c>
      <c r="D289" s="43">
        <v>3000</v>
      </c>
      <c r="E289" s="43">
        <v>2.8513979685972882E-4</v>
      </c>
    </row>
    <row r="290" spans="1:5" x14ac:dyDescent="0.2">
      <c r="A290" s="105" t="s">
        <v>113</v>
      </c>
      <c r="B290" s="43">
        <v>40400</v>
      </c>
      <c r="C290" s="43">
        <v>3.8398825967985951E-3</v>
      </c>
      <c r="D290" s="43">
        <v>40400</v>
      </c>
      <c r="E290" s="43">
        <v>3.839882597711015E-3</v>
      </c>
    </row>
    <row r="291" spans="1:5" x14ac:dyDescent="0.2">
      <c r="A291" s="105" t="s">
        <v>52</v>
      </c>
      <c r="B291" s="43">
        <v>10000</v>
      </c>
      <c r="C291" s="43">
        <v>9.5046598930658289E-4</v>
      </c>
      <c r="D291" s="43">
        <v>10000</v>
      </c>
      <c r="E291" s="43">
        <v>9.5046598953242947E-4</v>
      </c>
    </row>
    <row r="292" spans="1:5" x14ac:dyDescent="0.2">
      <c r="A292" s="105" t="s">
        <v>51</v>
      </c>
      <c r="B292" s="43">
        <v>2000</v>
      </c>
      <c r="C292" s="43">
        <v>1.9009319786131659E-4</v>
      </c>
      <c r="D292" s="43">
        <v>2000</v>
      </c>
      <c r="E292" s="43">
        <v>1.9009319790648589E-4</v>
      </c>
    </row>
    <row r="293" spans="1:5" x14ac:dyDescent="0.2">
      <c r="A293" s="105" t="s">
        <v>35</v>
      </c>
      <c r="B293" s="43">
        <v>11300</v>
      </c>
      <c r="C293" s="43">
        <v>1.0740265679164388E-3</v>
      </c>
      <c r="D293" s="43">
        <v>11300</v>
      </c>
      <c r="E293" s="43">
        <v>1.0740265681716452E-3</v>
      </c>
    </row>
    <row r="294" spans="1:5" x14ac:dyDescent="0.2">
      <c r="A294" s="105" t="s">
        <v>177</v>
      </c>
      <c r="B294" s="43">
        <v>103833</v>
      </c>
      <c r="C294" s="43">
        <v>9.8689735067670429E-3</v>
      </c>
      <c r="D294" s="43">
        <v>83030</v>
      </c>
      <c r="E294" s="43">
        <v>7.8917191110877624E-3</v>
      </c>
    </row>
    <row r="295" spans="1:5" x14ac:dyDescent="0.2">
      <c r="A295" s="105" t="s">
        <v>61</v>
      </c>
      <c r="B295" s="43">
        <v>34200</v>
      </c>
      <c r="C295" s="43">
        <v>3.2505936834285134E-3</v>
      </c>
      <c r="D295" s="43">
        <v>34200</v>
      </c>
      <c r="E295" s="43">
        <v>3.2505936842009086E-3</v>
      </c>
    </row>
    <row r="296" spans="1:5" x14ac:dyDescent="0.2">
      <c r="A296" s="105" t="s">
        <v>90</v>
      </c>
      <c r="B296" s="43">
        <v>4900</v>
      </c>
      <c r="C296" s="43">
        <v>4.6572833476022561E-4</v>
      </c>
      <c r="D296" s="43">
        <v>3000</v>
      </c>
      <c r="E296" s="43">
        <v>2.8513979685972882E-4</v>
      </c>
    </row>
    <row r="297" spans="1:5" x14ac:dyDescent="0.2">
      <c r="A297" s="105" t="s">
        <v>159</v>
      </c>
      <c r="B297" s="43">
        <v>39628</v>
      </c>
      <c r="C297" s="43">
        <v>3.7665066224241268E-3</v>
      </c>
      <c r="D297" s="43">
        <v>30000</v>
      </c>
      <c r="E297" s="43">
        <v>2.8513979685972882E-3</v>
      </c>
    </row>
    <row r="298" spans="1:5" x14ac:dyDescent="0.2">
      <c r="A298" s="105" t="s">
        <v>89</v>
      </c>
      <c r="B298" s="43">
        <v>25300</v>
      </c>
      <c r="C298" s="43">
        <v>2.4046789529456546E-3</v>
      </c>
      <c r="D298" s="43">
        <v>24000</v>
      </c>
      <c r="E298" s="43">
        <v>2.2811183748778305E-3</v>
      </c>
    </row>
    <row r="299" spans="1:5" x14ac:dyDescent="0.2">
      <c r="A299" s="105" t="s">
        <v>29</v>
      </c>
      <c r="B299" s="43">
        <v>70500</v>
      </c>
      <c r="C299" s="43">
        <v>6.7007852246114092E-3</v>
      </c>
      <c r="D299" s="43">
        <v>70500</v>
      </c>
      <c r="E299" s="43">
        <v>6.7007852262036278E-3</v>
      </c>
    </row>
    <row r="300" spans="1:5" x14ac:dyDescent="0.2">
      <c r="A300" s="105" t="s">
        <v>252</v>
      </c>
      <c r="B300" s="43">
        <v>15000</v>
      </c>
      <c r="C300" s="43">
        <v>1.4256989839598743E-3</v>
      </c>
      <c r="D300" s="43">
        <v>15000</v>
      </c>
      <c r="E300" s="43">
        <v>1.4256989842986441E-3</v>
      </c>
    </row>
    <row r="301" spans="1:5" x14ac:dyDescent="0.2">
      <c r="A301" s="105" t="s">
        <v>117</v>
      </c>
      <c r="B301" s="43">
        <v>25700</v>
      </c>
      <c r="C301" s="43">
        <v>2.4426975925179182E-3</v>
      </c>
      <c r="D301" s="43">
        <v>25700</v>
      </c>
      <c r="E301" s="43">
        <v>2.4426975930983436E-3</v>
      </c>
    </row>
    <row r="302" spans="1:5" x14ac:dyDescent="0.2">
      <c r="A302" s="105" t="s">
        <v>48</v>
      </c>
      <c r="B302" s="43">
        <v>138331</v>
      </c>
      <c r="C302" s="43">
        <v>1.3147891076676892E-2</v>
      </c>
      <c r="D302" s="43">
        <v>138331</v>
      </c>
      <c r="E302" s="43">
        <v>1.314789107980105E-2</v>
      </c>
    </row>
    <row r="303" spans="1:5" x14ac:dyDescent="0.2">
      <c r="A303" s="105" t="s">
        <v>65</v>
      </c>
      <c r="B303" s="43">
        <v>42807</v>
      </c>
      <c r="C303" s="43">
        <v>4.0686597604246899E-3</v>
      </c>
      <c r="D303" s="43">
        <v>42807</v>
      </c>
      <c r="E303" s="43">
        <v>4.0686597613914703E-3</v>
      </c>
    </row>
    <row r="304" spans="1:5" x14ac:dyDescent="0.2">
      <c r="A304" s="105" t="s">
        <v>124</v>
      </c>
      <c r="B304" s="43">
        <v>17225</v>
      </c>
      <c r="C304" s="43">
        <v>1.637177666580589E-3</v>
      </c>
      <c r="D304" s="43">
        <v>17225</v>
      </c>
      <c r="E304" s="43">
        <v>1.6371776669696096E-3</v>
      </c>
    </row>
    <row r="305" spans="1:5" x14ac:dyDescent="0.2">
      <c r="A305" s="105" t="s">
        <v>32</v>
      </c>
      <c r="B305" s="43">
        <v>8500</v>
      </c>
      <c r="C305" s="43">
        <v>8.0789609091059546E-4</v>
      </c>
      <c r="D305" s="43">
        <v>8500</v>
      </c>
      <c r="E305" s="43">
        <v>8.0789609110256506E-4</v>
      </c>
    </row>
    <row r="306" spans="1:5" x14ac:dyDescent="0.2">
      <c r="A306" s="44" t="s">
        <v>549</v>
      </c>
      <c r="B306" s="43">
        <v>57080</v>
      </c>
      <c r="C306" s="43">
        <v>5.4252598669619753E-3</v>
      </c>
      <c r="D306" s="43">
        <v>43080</v>
      </c>
      <c r="E306" s="43">
        <v>4.094607482905706E-3</v>
      </c>
    </row>
    <row r="307" spans="1:5" x14ac:dyDescent="0.2">
      <c r="A307" s="105" t="s">
        <v>123</v>
      </c>
      <c r="B307" s="43">
        <v>46300</v>
      </c>
      <c r="C307" s="43">
        <v>4.4006575304894793E-3</v>
      </c>
      <c r="D307" s="43">
        <v>34300</v>
      </c>
      <c r="E307" s="43">
        <v>3.2600983440962332E-3</v>
      </c>
    </row>
    <row r="308" spans="1:5" x14ac:dyDescent="0.2">
      <c r="A308" s="105" t="s">
        <v>97</v>
      </c>
      <c r="B308" s="43">
        <v>4000</v>
      </c>
      <c r="C308" s="43">
        <v>3.8018639572263318E-4</v>
      </c>
      <c r="D308" s="43">
        <v>2000</v>
      </c>
      <c r="E308" s="43">
        <v>1.9009319790648589E-4</v>
      </c>
    </row>
    <row r="309" spans="1:5" x14ac:dyDescent="0.2">
      <c r="A309" s="105" t="s">
        <v>132</v>
      </c>
      <c r="B309" s="43">
        <v>6780</v>
      </c>
      <c r="C309" s="43">
        <v>6.4441594074986317E-4</v>
      </c>
      <c r="D309" s="43">
        <v>6780</v>
      </c>
      <c r="E309" s="43">
        <v>6.4441594090298721E-4</v>
      </c>
    </row>
    <row r="310" spans="1:5" x14ac:dyDescent="0.2">
      <c r="A310" s="42" t="s">
        <v>506</v>
      </c>
      <c r="B310" s="43">
        <v>159100</v>
      </c>
      <c r="C310" s="43">
        <v>1.5121913889867734E-2</v>
      </c>
      <c r="D310" s="43">
        <v>159100</v>
      </c>
      <c r="E310" s="43">
        <v>1.5121913893460952E-2</v>
      </c>
    </row>
    <row r="311" spans="1:5" x14ac:dyDescent="0.2">
      <c r="A311" s="44" t="s">
        <v>550</v>
      </c>
      <c r="B311" s="43">
        <v>5000</v>
      </c>
      <c r="C311" s="43">
        <v>4.7523299465329145E-4</v>
      </c>
      <c r="D311" s="43">
        <v>5000</v>
      </c>
      <c r="E311" s="43">
        <v>4.7523299476621473E-4</v>
      </c>
    </row>
    <row r="312" spans="1:5" x14ac:dyDescent="0.2">
      <c r="A312" s="105" t="s">
        <v>188</v>
      </c>
      <c r="B312" s="43">
        <v>5000</v>
      </c>
      <c r="C312" s="43">
        <v>4.7523299465329145E-4</v>
      </c>
      <c r="D312" s="43">
        <v>5000</v>
      </c>
      <c r="E312" s="43">
        <v>4.7523299476621473E-4</v>
      </c>
    </row>
    <row r="313" spans="1:5" x14ac:dyDescent="0.2">
      <c r="A313" s="44" t="s">
        <v>551</v>
      </c>
      <c r="B313" s="43">
        <v>154100</v>
      </c>
      <c r="C313" s="43">
        <v>1.4646680895214443E-2</v>
      </c>
      <c r="D313" s="43">
        <v>154100</v>
      </c>
      <c r="E313" s="43">
        <v>1.4646680898694737E-2</v>
      </c>
    </row>
    <row r="314" spans="1:5" x14ac:dyDescent="0.2">
      <c r="A314" s="105" t="s">
        <v>178</v>
      </c>
      <c r="B314" s="43">
        <v>154100</v>
      </c>
      <c r="C314" s="43">
        <v>1.4646680895214443E-2</v>
      </c>
      <c r="D314" s="43">
        <v>154100</v>
      </c>
      <c r="E314" s="43">
        <v>1.4646680898694737E-2</v>
      </c>
    </row>
    <row r="315" spans="1:5" x14ac:dyDescent="0.2">
      <c r="A315" s="42" t="s">
        <v>507</v>
      </c>
      <c r="B315" s="43">
        <v>469757</v>
      </c>
      <c r="C315" s="43">
        <v>4.4648805173869245E-2</v>
      </c>
      <c r="D315" s="43">
        <v>469757</v>
      </c>
      <c r="E315" s="43">
        <v>4.4648805184478543E-2</v>
      </c>
    </row>
    <row r="316" spans="1:5" x14ac:dyDescent="0.2">
      <c r="A316" s="44" t="s">
        <v>552</v>
      </c>
      <c r="B316" s="43">
        <v>469757</v>
      </c>
      <c r="C316" s="43">
        <v>4.4648805173869245E-2</v>
      </c>
      <c r="D316" s="43">
        <v>469757</v>
      </c>
      <c r="E316" s="43">
        <v>4.4648805184478543E-2</v>
      </c>
    </row>
    <row r="317" spans="1:5" x14ac:dyDescent="0.2">
      <c r="A317" s="105" t="s">
        <v>251</v>
      </c>
      <c r="B317" s="43">
        <v>19317</v>
      </c>
      <c r="C317" s="43">
        <v>1.8360151515435263E-3</v>
      </c>
      <c r="D317" s="43">
        <v>19317</v>
      </c>
      <c r="E317" s="43">
        <v>1.8360151519797939E-3</v>
      </c>
    </row>
    <row r="318" spans="1:5" x14ac:dyDescent="0.2">
      <c r="A318" s="105" t="s">
        <v>194</v>
      </c>
      <c r="B318" s="43">
        <v>311780</v>
      </c>
      <c r="C318" s="43">
        <v>2.9633628614600643E-2</v>
      </c>
      <c r="D318" s="43">
        <v>311780</v>
      </c>
      <c r="E318" s="43">
        <v>2.9633628621642084E-2</v>
      </c>
    </row>
    <row r="319" spans="1:5" x14ac:dyDescent="0.2">
      <c r="A319" s="105" t="s">
        <v>195</v>
      </c>
      <c r="B319" s="43">
        <v>138660</v>
      </c>
      <c r="C319" s="43">
        <v>1.3179161407725079E-2</v>
      </c>
      <c r="D319" s="43">
        <v>138660</v>
      </c>
      <c r="E319" s="43">
        <v>1.3179161410856666E-2</v>
      </c>
    </row>
    <row r="320" spans="1:5" x14ac:dyDescent="0.2">
      <c r="A320" s="42" t="s">
        <v>451</v>
      </c>
      <c r="B320" s="43">
        <v>10521155.004500002</v>
      </c>
      <c r="C320" s="43">
        <v>1</v>
      </c>
      <c r="D320" s="43">
        <v>10521155.002</v>
      </c>
      <c r="E320" s="43">
        <v>1</v>
      </c>
    </row>
  </sheetData>
  <pageMargins left="0.70866141732283472" right="0.70866141732283472" top="0.74803149606299213" bottom="0.74803149606299213" header="0.31496062992125984" footer="0.31496062992125984"/>
  <pageSetup paperSize="9" scale="88" fitToHeight="0" orientation="portrait" r:id="rId2"/>
  <headerFooter>
    <oddHeader>&amp;LEsmenes de Junts per Tiana als pressupostos 2018&amp;RPressupost de despesa per programes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6"/>
  <sheetViews>
    <sheetView topLeftCell="C5" workbookViewId="0">
      <selection activeCell="L28" sqref="L28"/>
    </sheetView>
  </sheetViews>
  <sheetFormatPr baseColWidth="10" defaultColWidth="11" defaultRowHeight="16" x14ac:dyDescent="0.2"/>
  <cols>
    <col min="1" max="1" width="10.33203125" customWidth="1"/>
    <col min="2" max="3" width="11.6640625" customWidth="1"/>
    <col min="4" max="4" width="52.33203125" customWidth="1"/>
    <col min="5" max="5" width="26.5" customWidth="1"/>
    <col min="6" max="6" width="44.5" customWidth="1"/>
    <col min="7" max="7" width="15.5" customWidth="1"/>
    <col min="8" max="8" width="19" customWidth="1"/>
    <col min="9" max="9" width="14.6640625" customWidth="1"/>
  </cols>
  <sheetData>
    <row r="1" spans="1:9" x14ac:dyDescent="0.2">
      <c r="A1" s="1" t="s">
        <v>72</v>
      </c>
      <c r="B1" s="1" t="s">
        <v>55</v>
      </c>
      <c r="C1" s="1" t="s">
        <v>425</v>
      </c>
      <c r="D1" s="40" t="s">
        <v>56</v>
      </c>
      <c r="E1" s="40" t="s">
        <v>426</v>
      </c>
      <c r="F1" s="40" t="s">
        <v>435</v>
      </c>
      <c r="G1" s="1" t="s">
        <v>59</v>
      </c>
      <c r="H1" s="1" t="s">
        <v>60</v>
      </c>
      <c r="I1" s="1" t="s">
        <v>452</v>
      </c>
    </row>
    <row r="2" spans="1:9" x14ac:dyDescent="0.2">
      <c r="A2" s="57">
        <v>1532</v>
      </c>
      <c r="B2" s="58">
        <v>69211</v>
      </c>
      <c r="C2" s="59" t="s">
        <v>430</v>
      </c>
      <c r="D2" s="60" t="s">
        <v>250</v>
      </c>
      <c r="E2" s="60" t="s">
        <v>420</v>
      </c>
      <c r="F2" s="60" t="s">
        <v>440</v>
      </c>
      <c r="G2" s="62">
        <v>500000</v>
      </c>
      <c r="H2" s="63">
        <v>0</v>
      </c>
      <c r="I2" s="64">
        <v>0</v>
      </c>
    </row>
    <row r="3" spans="1:9" x14ac:dyDescent="0.2">
      <c r="A3" s="57">
        <v>1532</v>
      </c>
      <c r="B3" s="58">
        <v>61900</v>
      </c>
      <c r="C3" s="59" t="s">
        <v>430</v>
      </c>
      <c r="D3" s="60" t="s">
        <v>240</v>
      </c>
      <c r="E3" s="60" t="s">
        <v>420</v>
      </c>
      <c r="F3" s="60" t="s">
        <v>440</v>
      </c>
      <c r="G3" s="62">
        <v>130000</v>
      </c>
      <c r="H3" s="63">
        <v>0</v>
      </c>
      <c r="I3" s="64">
        <v>0</v>
      </c>
    </row>
    <row r="4" spans="1:9" x14ac:dyDescent="0.2">
      <c r="A4" s="57">
        <v>1532</v>
      </c>
      <c r="B4" s="58">
        <v>61902</v>
      </c>
      <c r="C4" s="59" t="s">
        <v>430</v>
      </c>
      <c r="D4" s="60" t="s">
        <v>242</v>
      </c>
      <c r="E4" s="60" t="s">
        <v>420</v>
      </c>
      <c r="F4" s="60" t="s">
        <v>440</v>
      </c>
      <c r="G4" s="62">
        <v>120000</v>
      </c>
      <c r="H4" s="63">
        <v>0</v>
      </c>
      <c r="I4" s="64">
        <v>0</v>
      </c>
    </row>
    <row r="5" spans="1:9" x14ac:dyDescent="0.2">
      <c r="A5" s="57">
        <v>3230</v>
      </c>
      <c r="B5" s="58">
        <v>63200</v>
      </c>
      <c r="C5" s="59" t="s">
        <v>430</v>
      </c>
      <c r="D5" s="60" t="s">
        <v>246</v>
      </c>
      <c r="E5" s="60" t="s">
        <v>421</v>
      </c>
      <c r="F5" s="60" t="s">
        <v>445</v>
      </c>
      <c r="G5" s="62">
        <v>80000</v>
      </c>
      <c r="H5" s="63">
        <v>0</v>
      </c>
      <c r="I5" s="64">
        <v>0</v>
      </c>
    </row>
    <row r="6" spans="1:9" x14ac:dyDescent="0.2">
      <c r="A6" s="57">
        <v>1532</v>
      </c>
      <c r="B6" s="58">
        <v>61904</v>
      </c>
      <c r="C6" s="59" t="s">
        <v>430</v>
      </c>
      <c r="D6" s="60" t="s">
        <v>244</v>
      </c>
      <c r="E6" s="60" t="s">
        <v>420</v>
      </c>
      <c r="F6" s="60" t="s">
        <v>440</v>
      </c>
      <c r="G6" s="62">
        <v>60300</v>
      </c>
      <c r="H6" s="63">
        <v>0</v>
      </c>
      <c r="I6" s="64">
        <v>0</v>
      </c>
    </row>
    <row r="7" spans="1:9" x14ac:dyDescent="0.2">
      <c r="A7" s="57">
        <v>1532</v>
      </c>
      <c r="B7" s="58">
        <v>61903</v>
      </c>
      <c r="C7" s="59" t="s">
        <v>430</v>
      </c>
      <c r="D7" s="60" t="s">
        <v>243</v>
      </c>
      <c r="E7" s="60" t="s">
        <v>420</v>
      </c>
      <c r="F7" s="60" t="s">
        <v>440</v>
      </c>
      <c r="G7" s="62">
        <v>60000</v>
      </c>
      <c r="H7" s="63">
        <v>0</v>
      </c>
      <c r="I7" s="64">
        <v>0</v>
      </c>
    </row>
    <row r="8" spans="1:9" x14ac:dyDescent="0.2">
      <c r="A8" s="57">
        <v>1532</v>
      </c>
      <c r="B8" s="58">
        <v>61901</v>
      </c>
      <c r="C8" s="59" t="s">
        <v>430</v>
      </c>
      <c r="D8" s="60" t="s">
        <v>241</v>
      </c>
      <c r="E8" s="60" t="s">
        <v>420</v>
      </c>
      <c r="F8" s="60" t="s">
        <v>440</v>
      </c>
      <c r="G8" s="62">
        <v>50000</v>
      </c>
      <c r="H8" s="63">
        <v>0</v>
      </c>
      <c r="I8" s="64">
        <v>0</v>
      </c>
    </row>
    <row r="9" spans="1:9" x14ac:dyDescent="0.2">
      <c r="A9" s="57">
        <v>1330</v>
      </c>
      <c r="B9" s="58">
        <v>63300</v>
      </c>
      <c r="C9" s="59" t="s">
        <v>430</v>
      </c>
      <c r="D9" s="60" t="s">
        <v>248</v>
      </c>
      <c r="E9" s="61" t="s">
        <v>418</v>
      </c>
      <c r="F9" s="60" t="s">
        <v>437</v>
      </c>
      <c r="G9" s="62">
        <v>44000</v>
      </c>
      <c r="H9" s="63">
        <v>0</v>
      </c>
      <c r="I9" s="64">
        <v>0</v>
      </c>
    </row>
    <row r="10" spans="1:9" x14ac:dyDescent="0.2">
      <c r="A10" s="57">
        <v>1500</v>
      </c>
      <c r="B10" s="58">
        <v>64000</v>
      </c>
      <c r="C10" s="59" t="s">
        <v>430</v>
      </c>
      <c r="D10" s="60" t="s">
        <v>249</v>
      </c>
      <c r="E10" s="60" t="s">
        <v>420</v>
      </c>
      <c r="F10" s="61" t="s">
        <v>438</v>
      </c>
      <c r="G10" s="62">
        <v>40000</v>
      </c>
      <c r="H10" s="63">
        <v>0</v>
      </c>
      <c r="I10" s="64">
        <v>0</v>
      </c>
    </row>
    <row r="11" spans="1:9" x14ac:dyDescent="0.2">
      <c r="A11" s="57">
        <v>1532</v>
      </c>
      <c r="B11" s="58">
        <v>63100</v>
      </c>
      <c r="C11" s="59" t="s">
        <v>430</v>
      </c>
      <c r="D11" s="60" t="s">
        <v>245</v>
      </c>
      <c r="E11" s="60" t="s">
        <v>420</v>
      </c>
      <c r="F11" s="60" t="s">
        <v>440</v>
      </c>
      <c r="G11" s="62">
        <v>23000</v>
      </c>
      <c r="H11" s="63">
        <v>0</v>
      </c>
      <c r="I11" s="64">
        <v>0</v>
      </c>
    </row>
    <row r="12" spans="1:9" x14ac:dyDescent="0.2">
      <c r="A12" s="57">
        <v>1710</v>
      </c>
      <c r="B12" s="58">
        <v>61900</v>
      </c>
      <c r="C12" s="59" t="s">
        <v>430</v>
      </c>
      <c r="D12" s="60" t="s">
        <v>227</v>
      </c>
      <c r="E12" s="60" t="s">
        <v>424</v>
      </c>
      <c r="F12" s="60" t="s">
        <v>443</v>
      </c>
      <c r="G12" s="62">
        <v>20000</v>
      </c>
      <c r="H12" s="63">
        <v>0</v>
      </c>
      <c r="I12" s="64">
        <v>0</v>
      </c>
    </row>
    <row r="13" spans="1:9" x14ac:dyDescent="0.2">
      <c r="A13" s="57">
        <v>3340</v>
      </c>
      <c r="B13" s="58">
        <v>63200</v>
      </c>
      <c r="C13" s="59" t="s">
        <v>430</v>
      </c>
      <c r="D13" s="60" t="s">
        <v>247</v>
      </c>
      <c r="E13" s="60" t="s">
        <v>422</v>
      </c>
      <c r="F13" s="60" t="s">
        <v>448</v>
      </c>
      <c r="G13" s="62">
        <v>15000</v>
      </c>
      <c r="H13" s="63">
        <v>0</v>
      </c>
      <c r="I13" s="64">
        <v>0</v>
      </c>
    </row>
    <row r="14" spans="1:9" x14ac:dyDescent="0.2">
      <c r="A14" s="57">
        <v>9200</v>
      </c>
      <c r="B14" s="58">
        <v>62500</v>
      </c>
      <c r="C14" s="59" t="s">
        <v>430</v>
      </c>
      <c r="D14" s="60" t="s">
        <v>229</v>
      </c>
      <c r="E14" s="60" t="s">
        <v>419</v>
      </c>
      <c r="F14" s="61" t="s">
        <v>450</v>
      </c>
      <c r="G14" s="62">
        <v>15000</v>
      </c>
      <c r="H14" s="63">
        <v>0</v>
      </c>
      <c r="I14" s="64">
        <v>0</v>
      </c>
    </row>
    <row r="15" spans="1:9" x14ac:dyDescent="0.2">
      <c r="A15" s="57">
        <v>1522</v>
      </c>
      <c r="B15" s="58">
        <v>63200</v>
      </c>
      <c r="C15" s="59" t="s">
        <v>430</v>
      </c>
      <c r="D15" s="60" t="s">
        <v>230</v>
      </c>
      <c r="E15" s="60" t="s">
        <v>420</v>
      </c>
      <c r="F15" s="61" t="s">
        <v>439</v>
      </c>
      <c r="G15" s="63">
        <v>0</v>
      </c>
      <c r="H15" s="62">
        <v>70450</v>
      </c>
      <c r="I15" s="64">
        <v>0</v>
      </c>
    </row>
    <row r="16" spans="1:9" x14ac:dyDescent="0.2">
      <c r="A16" s="57">
        <v>1522</v>
      </c>
      <c r="B16" s="58">
        <v>63210</v>
      </c>
      <c r="C16" s="59" t="s">
        <v>430</v>
      </c>
      <c r="D16" s="60" t="s">
        <v>233</v>
      </c>
      <c r="E16" s="60" t="s">
        <v>420</v>
      </c>
      <c r="F16" s="61" t="s">
        <v>439</v>
      </c>
      <c r="G16" s="63">
        <v>0</v>
      </c>
      <c r="H16" s="62">
        <v>36250</v>
      </c>
      <c r="I16" s="64">
        <v>0</v>
      </c>
    </row>
    <row r="17" spans="1:9" x14ac:dyDescent="0.2">
      <c r="A17" s="57">
        <v>1531</v>
      </c>
      <c r="B17" s="58">
        <v>69210</v>
      </c>
      <c r="C17" s="59" t="s">
        <v>430</v>
      </c>
      <c r="D17" s="60" t="s">
        <v>239</v>
      </c>
      <c r="E17" s="60" t="s">
        <v>420</v>
      </c>
      <c r="F17" s="60" t="s">
        <v>440</v>
      </c>
      <c r="G17" s="63">
        <v>0</v>
      </c>
      <c r="H17" s="62">
        <v>96000</v>
      </c>
      <c r="I17" s="64">
        <v>0</v>
      </c>
    </row>
    <row r="18" spans="1:9" x14ac:dyDescent="0.2">
      <c r="A18" s="57">
        <v>1532</v>
      </c>
      <c r="B18" s="58">
        <v>69200</v>
      </c>
      <c r="C18" s="59" t="s">
        <v>430</v>
      </c>
      <c r="D18" s="60" t="s">
        <v>238</v>
      </c>
      <c r="E18" s="60" t="s">
        <v>420</v>
      </c>
      <c r="F18" s="60" t="s">
        <v>440</v>
      </c>
      <c r="G18" s="63">
        <v>0</v>
      </c>
      <c r="H18" s="62">
        <v>26000</v>
      </c>
      <c r="I18" s="64">
        <v>0</v>
      </c>
    </row>
    <row r="19" spans="1:9" x14ac:dyDescent="0.2">
      <c r="A19" s="57">
        <v>1650</v>
      </c>
      <c r="B19" s="58">
        <v>63900</v>
      </c>
      <c r="C19" s="59" t="s">
        <v>430</v>
      </c>
      <c r="D19" s="60" t="s">
        <v>235</v>
      </c>
      <c r="E19" s="60" t="s">
        <v>424</v>
      </c>
      <c r="F19" s="60" t="s">
        <v>442</v>
      </c>
      <c r="G19" s="63">
        <v>0</v>
      </c>
      <c r="H19" s="62">
        <v>30000</v>
      </c>
      <c r="I19" s="64">
        <v>0</v>
      </c>
    </row>
    <row r="20" spans="1:9" x14ac:dyDescent="0.2">
      <c r="A20" s="57">
        <v>1710</v>
      </c>
      <c r="B20" s="58">
        <v>61900</v>
      </c>
      <c r="C20" s="59" t="s">
        <v>430</v>
      </c>
      <c r="D20" s="60" t="s">
        <v>227</v>
      </c>
      <c r="E20" s="60" t="s">
        <v>424</v>
      </c>
      <c r="F20" s="60" t="s">
        <v>443</v>
      </c>
      <c r="G20" s="63">
        <v>0</v>
      </c>
      <c r="H20" s="62">
        <v>30000</v>
      </c>
      <c r="I20" s="64">
        <v>0</v>
      </c>
    </row>
    <row r="21" spans="1:9" x14ac:dyDescent="0.2">
      <c r="A21" s="57">
        <v>1721</v>
      </c>
      <c r="B21" s="58">
        <v>62300</v>
      </c>
      <c r="C21" s="59" t="s">
        <v>430</v>
      </c>
      <c r="D21" s="60" t="s">
        <v>228</v>
      </c>
      <c r="E21" s="60" t="s">
        <v>424</v>
      </c>
      <c r="F21" s="60" t="s">
        <v>444</v>
      </c>
      <c r="G21" s="63">
        <v>0</v>
      </c>
      <c r="H21" s="62">
        <v>8000</v>
      </c>
      <c r="I21" s="64">
        <v>0</v>
      </c>
    </row>
    <row r="22" spans="1:9" x14ac:dyDescent="0.2">
      <c r="A22" s="57">
        <v>3230</v>
      </c>
      <c r="B22" s="58">
        <v>63200</v>
      </c>
      <c r="C22" s="59" t="s">
        <v>430</v>
      </c>
      <c r="D22" s="60" t="s">
        <v>231</v>
      </c>
      <c r="E22" s="60" t="s">
        <v>421</v>
      </c>
      <c r="F22" s="60" t="s">
        <v>445</v>
      </c>
      <c r="G22" s="63">
        <v>0</v>
      </c>
      <c r="H22" s="62">
        <v>30200</v>
      </c>
      <c r="I22" s="64">
        <v>0</v>
      </c>
    </row>
    <row r="23" spans="1:9" x14ac:dyDescent="0.2">
      <c r="A23" s="57">
        <v>3321</v>
      </c>
      <c r="B23" s="58">
        <v>63200</v>
      </c>
      <c r="C23" s="59" t="s">
        <v>430</v>
      </c>
      <c r="D23" s="60" t="s">
        <v>232</v>
      </c>
      <c r="E23" s="60" t="s">
        <v>422</v>
      </c>
      <c r="F23" s="60" t="s">
        <v>446</v>
      </c>
      <c r="G23" s="63">
        <v>0</v>
      </c>
      <c r="H23" s="62">
        <v>30000</v>
      </c>
      <c r="I23" s="64">
        <v>0</v>
      </c>
    </row>
    <row r="24" spans="1:9" x14ac:dyDescent="0.2">
      <c r="A24" s="57">
        <v>3330</v>
      </c>
      <c r="B24" s="58">
        <v>63210</v>
      </c>
      <c r="C24" s="59" t="s">
        <v>430</v>
      </c>
      <c r="D24" s="60" t="s">
        <v>234</v>
      </c>
      <c r="E24" s="60" t="s">
        <v>422</v>
      </c>
      <c r="F24" s="60" t="s">
        <v>447</v>
      </c>
      <c r="G24" s="63">
        <v>0</v>
      </c>
      <c r="H24" s="62">
        <v>10000</v>
      </c>
      <c r="I24" s="64">
        <v>0</v>
      </c>
    </row>
    <row r="25" spans="1:9" x14ac:dyDescent="0.2">
      <c r="A25" s="57">
        <v>3420</v>
      </c>
      <c r="B25" s="58">
        <v>63900</v>
      </c>
      <c r="C25" s="59" t="s">
        <v>430</v>
      </c>
      <c r="D25" s="60" t="s">
        <v>236</v>
      </c>
      <c r="E25" s="60" t="s">
        <v>423</v>
      </c>
      <c r="F25" s="60" t="s">
        <v>449</v>
      </c>
      <c r="G25" s="63">
        <v>0</v>
      </c>
      <c r="H25" s="62">
        <v>57500</v>
      </c>
      <c r="I25" s="64">
        <v>0</v>
      </c>
    </row>
    <row r="26" spans="1:9" x14ac:dyDescent="0.2">
      <c r="A26" s="57">
        <v>9200</v>
      </c>
      <c r="B26" s="58">
        <v>62500</v>
      </c>
      <c r="C26" s="59" t="s">
        <v>430</v>
      </c>
      <c r="D26" s="60" t="s">
        <v>229</v>
      </c>
      <c r="E26" s="60" t="s">
        <v>419</v>
      </c>
      <c r="F26" s="61" t="s">
        <v>450</v>
      </c>
      <c r="G26" s="63">
        <v>0</v>
      </c>
      <c r="H26" s="62">
        <v>11000</v>
      </c>
      <c r="I26" s="64">
        <v>0</v>
      </c>
    </row>
    <row r="27" spans="1:9" x14ac:dyDescent="0.2">
      <c r="A27" s="65">
        <v>9201</v>
      </c>
      <c r="B27" s="66">
        <v>64100</v>
      </c>
      <c r="C27" s="67" t="s">
        <v>430</v>
      </c>
      <c r="D27" s="68" t="s">
        <v>237</v>
      </c>
      <c r="E27" s="68" t="s">
        <v>419</v>
      </c>
      <c r="F27" s="69" t="s">
        <v>450</v>
      </c>
      <c r="G27" s="64">
        <v>0</v>
      </c>
      <c r="H27" s="70">
        <v>20200</v>
      </c>
      <c r="I27" s="64">
        <v>0</v>
      </c>
    </row>
    <row r="28" spans="1:9" x14ac:dyDescent="0.2">
      <c r="A28" s="46">
        <v>3330</v>
      </c>
      <c r="B28" s="47">
        <v>63200</v>
      </c>
      <c r="C28" s="67" t="s">
        <v>430</v>
      </c>
      <c r="D28" s="52" t="s">
        <v>469</v>
      </c>
      <c r="E28" s="49" t="s">
        <v>422</v>
      </c>
      <c r="F28" s="49" t="s">
        <v>447</v>
      </c>
      <c r="G28" s="64">
        <v>0</v>
      </c>
      <c r="H28" s="64">
        <v>0</v>
      </c>
      <c r="I28" s="50">
        <v>230000</v>
      </c>
    </row>
    <row r="29" spans="1:9" x14ac:dyDescent="0.2">
      <c r="A29" s="46">
        <v>1500</v>
      </c>
      <c r="B29" s="47">
        <v>65000</v>
      </c>
      <c r="C29" s="67" t="s">
        <v>430</v>
      </c>
      <c r="D29" s="52" t="s">
        <v>470</v>
      </c>
      <c r="E29" s="49" t="s">
        <v>420</v>
      </c>
      <c r="F29" s="48" t="s">
        <v>439</v>
      </c>
      <c r="G29" s="64">
        <v>0</v>
      </c>
      <c r="H29" s="64">
        <v>0</v>
      </c>
      <c r="I29" s="50">
        <v>35000</v>
      </c>
    </row>
    <row r="30" spans="1:9" x14ac:dyDescent="0.2">
      <c r="A30" s="46">
        <v>1550</v>
      </c>
      <c r="B30" s="47">
        <v>69200</v>
      </c>
      <c r="C30" s="67" t="s">
        <v>430</v>
      </c>
      <c r="D30" s="52" t="s">
        <v>471</v>
      </c>
      <c r="E30" s="49" t="s">
        <v>420</v>
      </c>
      <c r="F30" s="49" t="s">
        <v>440</v>
      </c>
      <c r="G30" s="64">
        <v>0</v>
      </c>
      <c r="H30" s="64">
        <v>0</v>
      </c>
      <c r="I30" s="50">
        <v>402000</v>
      </c>
    </row>
    <row r="31" spans="1:9" x14ac:dyDescent="0.2">
      <c r="A31" s="46">
        <v>1710</v>
      </c>
      <c r="B31" s="47">
        <v>61903</v>
      </c>
      <c r="C31" s="67" t="s">
        <v>430</v>
      </c>
      <c r="D31" s="52" t="s">
        <v>472</v>
      </c>
      <c r="E31" s="49" t="s">
        <v>420</v>
      </c>
      <c r="F31" s="49" t="s">
        <v>440</v>
      </c>
      <c r="G31" s="64">
        <v>0</v>
      </c>
      <c r="H31" s="64">
        <v>0</v>
      </c>
      <c r="I31" s="50">
        <v>75000</v>
      </c>
    </row>
    <row r="32" spans="1:9" x14ac:dyDescent="0.2">
      <c r="A32" s="46">
        <v>1550</v>
      </c>
      <c r="B32" s="47">
        <v>62300</v>
      </c>
      <c r="C32" s="67" t="s">
        <v>430</v>
      </c>
      <c r="D32" s="52" t="s">
        <v>473</v>
      </c>
      <c r="E32" s="49" t="s">
        <v>420</v>
      </c>
      <c r="F32" s="49" t="s">
        <v>440</v>
      </c>
      <c r="G32" s="64">
        <v>0</v>
      </c>
      <c r="H32" s="64">
        <v>0</v>
      </c>
      <c r="I32" s="50">
        <v>125000</v>
      </c>
    </row>
    <row r="33" spans="1:9" x14ac:dyDescent="0.2">
      <c r="A33" s="46">
        <v>1640</v>
      </c>
      <c r="B33" s="47">
        <v>62300</v>
      </c>
      <c r="C33" s="67" t="s">
        <v>430</v>
      </c>
      <c r="D33" s="52" t="s">
        <v>474</v>
      </c>
      <c r="E33" s="49" t="s">
        <v>424</v>
      </c>
      <c r="F33" s="49" t="s">
        <v>441</v>
      </c>
      <c r="G33" s="64">
        <v>0</v>
      </c>
      <c r="H33" s="64">
        <v>0</v>
      </c>
      <c r="I33" s="50">
        <v>20000</v>
      </c>
    </row>
    <row r="34" spans="1:9" x14ac:dyDescent="0.2">
      <c r="A34" s="46">
        <v>1550</v>
      </c>
      <c r="B34" s="47">
        <v>61903</v>
      </c>
      <c r="C34" s="67" t="s">
        <v>430</v>
      </c>
      <c r="D34" s="52" t="s">
        <v>475</v>
      </c>
      <c r="E34" s="49" t="s">
        <v>420</v>
      </c>
      <c r="F34" s="49" t="s">
        <v>440</v>
      </c>
      <c r="G34" s="64">
        <v>0</v>
      </c>
      <c r="H34" s="64">
        <v>0</v>
      </c>
      <c r="I34" s="50">
        <v>107000</v>
      </c>
    </row>
    <row r="35" spans="1:9" x14ac:dyDescent="0.2">
      <c r="A35" s="46">
        <v>1650</v>
      </c>
      <c r="B35" s="47">
        <v>62300</v>
      </c>
      <c r="C35" s="67" t="s">
        <v>430</v>
      </c>
      <c r="D35" s="52" t="s">
        <v>476</v>
      </c>
      <c r="E35" s="49" t="s">
        <v>424</v>
      </c>
      <c r="F35" s="49" t="s">
        <v>442</v>
      </c>
      <c r="G35" s="64">
        <v>0</v>
      </c>
      <c r="H35" s="64">
        <v>0</v>
      </c>
      <c r="I35" s="50">
        <v>60000</v>
      </c>
    </row>
    <row r="36" spans="1:9" x14ac:dyDescent="0.2">
      <c r="A36" s="46">
        <v>1330</v>
      </c>
      <c r="B36" s="47">
        <v>63300</v>
      </c>
      <c r="C36" s="67" t="s">
        <v>430</v>
      </c>
      <c r="D36" s="52" t="s">
        <v>477</v>
      </c>
      <c r="E36" s="49" t="s">
        <v>418</v>
      </c>
      <c r="F36" s="48" t="s">
        <v>436</v>
      </c>
      <c r="G36" s="64">
        <v>0</v>
      </c>
      <c r="H36" s="64">
        <v>0</v>
      </c>
      <c r="I36" s="50">
        <v>40000</v>
      </c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INGRESSOS</vt:lpstr>
      <vt:lpstr>DESPESES</vt:lpstr>
      <vt:lpstr>DESPESES DINÀMIC</vt:lpstr>
      <vt:lpstr>Inversions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Isaac Salvatierra Pujol</cp:lastModifiedBy>
  <cp:lastPrinted>2018-06-25T17:00:31Z</cp:lastPrinted>
  <dcterms:created xsi:type="dcterms:W3CDTF">2018-03-03T11:36:36Z</dcterms:created>
  <dcterms:modified xsi:type="dcterms:W3CDTF">2018-07-08T13:15:30Z</dcterms:modified>
</cp:coreProperties>
</file>